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3\"/>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T29" i="3" s="1"/>
  <c r="U29" i="3"/>
  <c r="S29" i="3"/>
  <c r="R29" i="3"/>
  <c r="Q29" i="3" s="1"/>
  <c r="P29" i="3"/>
  <c r="O29" i="3"/>
  <c r="N29" i="3" s="1"/>
  <c r="M29" i="3"/>
  <c r="L29" i="3"/>
  <c r="K29" i="3" s="1"/>
  <c r="J29" i="3"/>
  <c r="I29" i="3"/>
  <c r="H29" i="3" s="1"/>
  <c r="G29" i="3"/>
  <c r="F29" i="3"/>
  <c r="E29" i="3" s="1"/>
  <c r="D29" i="3"/>
  <c r="AB29" i="3" s="1"/>
  <c r="C29" i="3"/>
  <c r="AA29" i="3" s="1"/>
  <c r="Y28" i="3"/>
  <c r="X28" i="3"/>
  <c r="W28" i="3" s="1"/>
  <c r="V28" i="3"/>
  <c r="U28" i="3"/>
  <c r="T28" i="3" s="1"/>
  <c r="S28" i="3"/>
  <c r="R28" i="3"/>
  <c r="P28" i="3"/>
  <c r="O28" i="3"/>
  <c r="N28" i="3" s="1"/>
  <c r="M28" i="3"/>
  <c r="L28" i="3"/>
  <c r="K28" i="3" s="1"/>
  <c r="J28" i="3"/>
  <c r="I28" i="3"/>
  <c r="H28" i="3" s="1"/>
  <c r="G28" i="3"/>
  <c r="F28" i="3"/>
  <c r="E28" i="3" s="1"/>
  <c r="D28" i="3"/>
  <c r="C28" i="3"/>
  <c r="Y27" i="3"/>
  <c r="X27" i="3"/>
  <c r="W27" i="3" s="1"/>
  <c r="V27" i="3"/>
  <c r="U27" i="3"/>
  <c r="T27" i="3" s="1"/>
  <c r="S27" i="3"/>
  <c r="R27" i="3"/>
  <c r="Q27" i="3" s="1"/>
  <c r="P27" i="3"/>
  <c r="O27" i="3"/>
  <c r="N27" i="3" s="1"/>
  <c r="M27" i="3"/>
  <c r="L27" i="3"/>
  <c r="K27" i="3" s="1"/>
  <c r="J27" i="3"/>
  <c r="AB27" i="3" s="1"/>
  <c r="I27" i="3"/>
  <c r="G27" i="3"/>
  <c r="F27" i="3"/>
  <c r="E27" i="3" s="1"/>
  <c r="D27" i="3"/>
  <c r="C27" i="3"/>
  <c r="Y26" i="3"/>
  <c r="X26" i="3"/>
  <c r="V26" i="3"/>
  <c r="U26" i="3"/>
  <c r="T26" i="3" s="1"/>
  <c r="S26" i="3"/>
  <c r="R26" i="3"/>
  <c r="Q26" i="3" s="1"/>
  <c r="P26" i="3"/>
  <c r="O26" i="3"/>
  <c r="N26" i="3" s="1"/>
  <c r="M26" i="3"/>
  <c r="L26" i="3"/>
  <c r="K26" i="3" s="1"/>
  <c r="J26" i="3"/>
  <c r="I26" i="3"/>
  <c r="H26" i="3" s="1"/>
  <c r="G26" i="3"/>
  <c r="F26" i="3"/>
  <c r="D26" i="3"/>
  <c r="C26" i="3"/>
  <c r="B26" i="3" s="1"/>
  <c r="Y25" i="3"/>
  <c r="X25" i="3"/>
  <c r="W25" i="3" s="1"/>
  <c r="V25" i="3"/>
  <c r="U25" i="3"/>
  <c r="T25" i="3" s="1"/>
  <c r="S25" i="3"/>
  <c r="R25" i="3"/>
  <c r="Q25" i="3" s="1"/>
  <c r="P25" i="3"/>
  <c r="AB25" i="3" s="1"/>
  <c r="O25" i="3"/>
  <c r="M25" i="3"/>
  <c r="L25" i="3"/>
  <c r="K25" i="3" s="1"/>
  <c r="J25" i="3"/>
  <c r="I25" i="3"/>
  <c r="H25" i="3" s="1"/>
  <c r="G25" i="3"/>
  <c r="F25" i="3"/>
  <c r="E25" i="3" s="1"/>
  <c r="D25" i="3"/>
  <c r="C25" i="3"/>
  <c r="Y24" i="3"/>
  <c r="X24" i="3"/>
  <c r="W24" i="3" s="1"/>
  <c r="V24" i="3"/>
  <c r="U24" i="3"/>
  <c r="T24" i="3" s="1"/>
  <c r="S24" i="3"/>
  <c r="R24" i="3"/>
  <c r="Q24" i="3" s="1"/>
  <c r="P24" i="3"/>
  <c r="O24" i="3"/>
  <c r="N24" i="3" s="1"/>
  <c r="M24" i="3"/>
  <c r="L24" i="3"/>
  <c r="J24" i="3"/>
  <c r="I24" i="3"/>
  <c r="H24" i="3" s="1"/>
  <c r="G24" i="3"/>
  <c r="F24" i="3"/>
  <c r="E24" i="3" s="1"/>
  <c r="D24" i="3"/>
  <c r="AB24" i="3" s="1"/>
  <c r="C24" i="3"/>
  <c r="B24" i="3" s="1"/>
  <c r="Y23" i="3"/>
  <c r="X23" i="3"/>
  <c r="W23" i="3" s="1"/>
  <c r="V23" i="3"/>
  <c r="V7" i="3" s="1"/>
  <c r="U23" i="3"/>
  <c r="S23" i="3"/>
  <c r="R23" i="3"/>
  <c r="Q23" i="3" s="1"/>
  <c r="P23" i="3"/>
  <c r="O23" i="3"/>
  <c r="N23" i="3" s="1"/>
  <c r="M23" i="3"/>
  <c r="L23" i="3"/>
  <c r="K23" i="3" s="1"/>
  <c r="J23" i="3"/>
  <c r="I23" i="3"/>
  <c r="H23" i="3" s="1"/>
  <c r="G23" i="3"/>
  <c r="F23" i="3"/>
  <c r="E23" i="3" s="1"/>
  <c r="D23" i="3"/>
  <c r="C23" i="3"/>
  <c r="AA23" i="3" s="1"/>
  <c r="Y22" i="3"/>
  <c r="X22" i="3"/>
  <c r="V22" i="3"/>
  <c r="U22" i="3"/>
  <c r="S22" i="3"/>
  <c r="R22" i="3"/>
  <c r="P22" i="3"/>
  <c r="O22" i="3"/>
  <c r="N22" i="3" s="1"/>
  <c r="M22" i="3"/>
  <c r="L22" i="3"/>
  <c r="K22" i="3" s="1"/>
  <c r="J22" i="3"/>
  <c r="I22" i="3"/>
  <c r="H22" i="3" s="1"/>
  <c r="G22" i="3"/>
  <c r="F22" i="3"/>
  <c r="E22" i="3" s="1"/>
  <c r="D22" i="3"/>
  <c r="C22" i="3"/>
  <c r="Y21" i="3"/>
  <c r="X21" i="3"/>
  <c r="W21" i="3" s="1"/>
  <c r="V21" i="3"/>
  <c r="U21" i="3"/>
  <c r="T21" i="3" s="1"/>
  <c r="S21" i="3"/>
  <c r="R21" i="3"/>
  <c r="Q21" i="3" s="1"/>
  <c r="P21" i="3"/>
  <c r="O21" i="3"/>
  <c r="N21" i="3" s="1"/>
  <c r="M21" i="3"/>
  <c r="L21" i="3"/>
  <c r="K21" i="3" s="1"/>
  <c r="J21" i="3"/>
  <c r="I21" i="3"/>
  <c r="G21" i="3"/>
  <c r="F21" i="3"/>
  <c r="E21" i="3" s="1"/>
  <c r="D21" i="3"/>
  <c r="C21" i="3"/>
  <c r="Y20" i="3"/>
  <c r="X20" i="3"/>
  <c r="V20" i="3"/>
  <c r="U20" i="3"/>
  <c r="T20" i="3" s="1"/>
  <c r="S20" i="3"/>
  <c r="R20" i="3"/>
  <c r="Q20" i="3" s="1"/>
  <c r="P20" i="3"/>
  <c r="O20" i="3"/>
  <c r="N20" i="3" s="1"/>
  <c r="M20" i="3"/>
  <c r="L20" i="3"/>
  <c r="K20" i="3" s="1"/>
  <c r="J20" i="3"/>
  <c r="I20" i="3"/>
  <c r="G20" i="3"/>
  <c r="F20" i="3"/>
  <c r="D20" i="3"/>
  <c r="C20" i="3"/>
  <c r="B20" i="3" s="1"/>
  <c r="Y19" i="3"/>
  <c r="X19" i="3"/>
  <c r="W19" i="3" s="1"/>
  <c r="V19" i="3"/>
  <c r="U19" i="3"/>
  <c r="T19" i="3" s="1"/>
  <c r="S19" i="3"/>
  <c r="R19" i="3"/>
  <c r="Q19" i="3" s="1"/>
  <c r="P19" i="3"/>
  <c r="O19" i="3"/>
  <c r="M19" i="3"/>
  <c r="L19" i="3"/>
  <c r="K19" i="3" s="1"/>
  <c r="J19" i="3"/>
  <c r="I19" i="3"/>
  <c r="H19" i="3" s="1"/>
  <c r="G19" i="3"/>
  <c r="F19" i="3"/>
  <c r="E19" i="3" s="1"/>
  <c r="D19" i="3"/>
  <c r="C19" i="3"/>
  <c r="Y18" i="3"/>
  <c r="X18" i="3"/>
  <c r="W18" i="3" s="1"/>
  <c r="V18" i="3"/>
  <c r="U18" i="3"/>
  <c r="T18" i="3" s="1"/>
  <c r="S18" i="3"/>
  <c r="R18" i="3"/>
  <c r="Q18" i="3" s="1"/>
  <c r="P18" i="3"/>
  <c r="O18" i="3"/>
  <c r="N18" i="3" s="1"/>
  <c r="M18" i="3"/>
  <c r="L18" i="3"/>
  <c r="J18" i="3"/>
  <c r="I18" i="3"/>
  <c r="H18" i="3" s="1"/>
  <c r="G18" i="3"/>
  <c r="F18" i="3"/>
  <c r="D18" i="3"/>
  <c r="AB18" i="3" s="1"/>
  <c r="C18" i="3"/>
  <c r="Y17" i="3"/>
  <c r="X17" i="3"/>
  <c r="W17" i="3" s="1"/>
  <c r="V17" i="3"/>
  <c r="U17" i="3"/>
  <c r="S17" i="3"/>
  <c r="R17" i="3"/>
  <c r="Q17" i="3" s="1"/>
  <c r="P17" i="3"/>
  <c r="O17" i="3"/>
  <c r="N17" i="3" s="1"/>
  <c r="M17" i="3"/>
  <c r="L17" i="3"/>
  <c r="J17" i="3"/>
  <c r="I17" i="3"/>
  <c r="H17" i="3" s="1"/>
  <c r="G17" i="3"/>
  <c r="F17" i="3"/>
  <c r="D17" i="3"/>
  <c r="AB17" i="3" s="1"/>
  <c r="C17" i="3"/>
  <c r="Y16" i="3"/>
  <c r="X16" i="3"/>
  <c r="W16" i="3" s="1"/>
  <c r="V16" i="3"/>
  <c r="U16" i="3"/>
  <c r="S16" i="3"/>
  <c r="R16" i="3"/>
  <c r="Q16" i="3" s="1"/>
  <c r="P16" i="3"/>
  <c r="O16" i="3"/>
  <c r="N16" i="3" s="1"/>
  <c r="M16" i="3"/>
  <c r="L16" i="3"/>
  <c r="J16" i="3"/>
  <c r="I16" i="3"/>
  <c r="H16" i="3" s="1"/>
  <c r="G16" i="3"/>
  <c r="F16" i="3"/>
  <c r="E16" i="3" s="1"/>
  <c r="D16" i="3"/>
  <c r="AB16" i="3" s="1"/>
  <c r="C16" i="3"/>
  <c r="AA16" i="3" s="1"/>
  <c r="Z16" i="3" s="1"/>
  <c r="Y15" i="3"/>
  <c r="X15" i="3"/>
  <c r="W15" i="3" s="1"/>
  <c r="V15" i="3"/>
  <c r="U15" i="3"/>
  <c r="S15" i="3"/>
  <c r="R15" i="3"/>
  <c r="Q15" i="3" s="1"/>
  <c r="P15" i="3"/>
  <c r="O15" i="3"/>
  <c r="N15" i="3" s="1"/>
  <c r="M15" i="3"/>
  <c r="L15" i="3"/>
  <c r="J15" i="3"/>
  <c r="I15" i="3"/>
  <c r="H15" i="3" s="1"/>
  <c r="G15" i="3"/>
  <c r="F15" i="3"/>
  <c r="E15" i="3" s="1"/>
  <c r="D15" i="3"/>
  <c r="AB15" i="3" s="1"/>
  <c r="C15" i="3"/>
  <c r="AA15" i="3" s="1"/>
  <c r="Z15" i="3" s="1"/>
  <c r="Y14" i="3"/>
  <c r="X14" i="3"/>
  <c r="W14" i="3" s="1"/>
  <c r="V14" i="3"/>
  <c r="U14" i="3"/>
  <c r="S14" i="3"/>
  <c r="R14" i="3"/>
  <c r="Q14" i="3" s="1"/>
  <c r="P14" i="3"/>
  <c r="O14" i="3"/>
  <c r="N14" i="3" s="1"/>
  <c r="M14" i="3"/>
  <c r="L14" i="3"/>
  <c r="J14" i="3"/>
  <c r="I14" i="3"/>
  <c r="H14" i="3" s="1"/>
  <c r="G14" i="3"/>
  <c r="F14" i="3"/>
  <c r="E14" i="3" s="1"/>
  <c r="D14" i="3"/>
  <c r="AB14" i="3" s="1"/>
  <c r="C14" i="3"/>
  <c r="Y13" i="3"/>
  <c r="X13" i="3"/>
  <c r="W13" i="3" s="1"/>
  <c r="V13" i="3"/>
  <c r="U13" i="3"/>
  <c r="S13" i="3"/>
  <c r="R13" i="3"/>
  <c r="Q13" i="3" s="1"/>
  <c r="P13" i="3"/>
  <c r="O13" i="3"/>
  <c r="N13" i="3" s="1"/>
  <c r="M13" i="3"/>
  <c r="L13" i="3"/>
  <c r="J13" i="3"/>
  <c r="I13" i="3"/>
  <c r="H13" i="3" s="1"/>
  <c r="G13" i="3"/>
  <c r="F13" i="3"/>
  <c r="E13" i="3" s="1"/>
  <c r="D13" i="3"/>
  <c r="AB13" i="3" s="1"/>
  <c r="C13" i="3"/>
  <c r="AA13" i="3" s="1"/>
  <c r="Z13" i="3" s="1"/>
  <c r="Y12" i="3"/>
  <c r="X12" i="3"/>
  <c r="W12" i="3" s="1"/>
  <c r="V12" i="3"/>
  <c r="U12" i="3"/>
  <c r="S12" i="3"/>
  <c r="R12" i="3"/>
  <c r="Q12" i="3" s="1"/>
  <c r="P12" i="3"/>
  <c r="O12" i="3"/>
  <c r="N12" i="3" s="1"/>
  <c r="M12" i="3"/>
  <c r="L12" i="3"/>
  <c r="J12" i="3"/>
  <c r="I12" i="3"/>
  <c r="H12" i="3" s="1"/>
  <c r="G12" i="3"/>
  <c r="F12" i="3"/>
  <c r="E12" i="3" s="1"/>
  <c r="D12" i="3"/>
  <c r="AB12" i="3" s="1"/>
  <c r="C12" i="3"/>
  <c r="AA12" i="3" s="1"/>
  <c r="Z12" i="3" s="1"/>
  <c r="Y11" i="3"/>
  <c r="X11" i="3"/>
  <c r="V11" i="3"/>
  <c r="U11" i="3"/>
  <c r="S11" i="3"/>
  <c r="R11" i="3"/>
  <c r="Q11" i="3" s="1"/>
  <c r="P11" i="3"/>
  <c r="O11" i="3"/>
  <c r="M11" i="3"/>
  <c r="L11" i="3"/>
  <c r="J11" i="3"/>
  <c r="I11" i="3"/>
  <c r="H11" i="3" s="1"/>
  <c r="G11" i="3"/>
  <c r="F11" i="3"/>
  <c r="D11" i="3"/>
  <c r="AB11" i="3" s="1"/>
  <c r="C11" i="3"/>
  <c r="B11" i="3" s="1"/>
  <c r="Y10" i="3"/>
  <c r="X10" i="3"/>
  <c r="W10" i="3" s="1"/>
  <c r="V10" i="3"/>
  <c r="U10" i="3"/>
  <c r="T10" i="3"/>
  <c r="S10" i="3"/>
  <c r="R10" i="3"/>
  <c r="Q10" i="3" s="1"/>
  <c r="P10" i="3"/>
  <c r="O10" i="3"/>
  <c r="N10" i="3"/>
  <c r="M10" i="3"/>
  <c r="L10" i="3"/>
  <c r="K10" i="3" s="1"/>
  <c r="J10" i="3"/>
  <c r="I10" i="3"/>
  <c r="H10" i="3"/>
  <c r="G10" i="3"/>
  <c r="F10" i="3"/>
  <c r="E10" i="3" s="1"/>
  <c r="D10" i="3"/>
  <c r="AB10" i="3" s="1"/>
  <c r="C10" i="3"/>
  <c r="AA10" i="3" s="1"/>
  <c r="Z10" i="3" s="1"/>
  <c r="B10" i="3"/>
  <c r="Y9" i="3"/>
  <c r="X9" i="3"/>
  <c r="W9" i="3"/>
  <c r="V9" i="3"/>
  <c r="U9" i="3"/>
  <c r="T9" i="3" s="1"/>
  <c r="S9" i="3"/>
  <c r="R9" i="3"/>
  <c r="Q9" i="3"/>
  <c r="P9" i="3"/>
  <c r="O9" i="3"/>
  <c r="N9" i="3" s="1"/>
  <c r="M9" i="3"/>
  <c r="L9" i="3"/>
  <c r="K9" i="3"/>
  <c r="J9" i="3"/>
  <c r="I9" i="3"/>
  <c r="H9" i="3" s="1"/>
  <c r="G9" i="3"/>
  <c r="F9" i="3"/>
  <c r="E9" i="3"/>
  <c r="D9" i="3"/>
  <c r="AB9" i="3" s="1"/>
  <c r="C9" i="3"/>
  <c r="AA9" i="3" s="1"/>
  <c r="Y8" i="3"/>
  <c r="X8" i="3"/>
  <c r="W8" i="3" s="1"/>
  <c r="V8" i="3"/>
  <c r="U8" i="3"/>
  <c r="T8" i="3"/>
  <c r="S8" i="3"/>
  <c r="R8" i="3"/>
  <c r="Q8" i="3" s="1"/>
  <c r="P8" i="3"/>
  <c r="O8" i="3"/>
  <c r="N8" i="3"/>
  <c r="M8" i="3"/>
  <c r="L8" i="3"/>
  <c r="K8" i="3" s="1"/>
  <c r="J8" i="3"/>
  <c r="I8" i="3"/>
  <c r="H8" i="3"/>
  <c r="G8" i="3"/>
  <c r="F8" i="3"/>
  <c r="E8" i="3" s="1"/>
  <c r="D8" i="3"/>
  <c r="AB8" i="3" s="1"/>
  <c r="C8" i="3"/>
  <c r="AA8" i="3" s="1"/>
  <c r="B8" i="3"/>
  <c r="Y7" i="3"/>
  <c r="S7" i="3"/>
  <c r="R7" i="3"/>
  <c r="Q7" i="3"/>
  <c r="M7" i="3"/>
  <c r="L7" i="3"/>
  <c r="K7" i="3"/>
  <c r="G7" i="3"/>
  <c r="J2" i="3"/>
  <c r="W32" i="2"/>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C26" i="2" s="1"/>
  <c r="S25" i="2"/>
  <c r="Q25" i="2"/>
  <c r="O25" i="2"/>
  <c r="M25" i="2"/>
  <c r="K25" i="2"/>
  <c r="I25" i="2"/>
  <c r="G25" i="2"/>
  <c r="E25" i="2"/>
  <c r="S24" i="2"/>
  <c r="Q24" i="2"/>
  <c r="O24" i="2"/>
  <c r="M24" i="2"/>
  <c r="K24" i="2"/>
  <c r="I24" i="2"/>
  <c r="G24" i="2"/>
  <c r="E24" i="2"/>
  <c r="C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C20" i="2" s="1"/>
  <c r="S19" i="2"/>
  <c r="Q19" i="2"/>
  <c r="O19" i="2"/>
  <c r="M19" i="2"/>
  <c r="K19" i="2"/>
  <c r="I19" i="2"/>
  <c r="G19" i="2"/>
  <c r="E19" i="2"/>
  <c r="S18" i="2"/>
  <c r="Q18" i="2"/>
  <c r="O18" i="2"/>
  <c r="M18" i="2"/>
  <c r="K18" i="2"/>
  <c r="I18" i="2"/>
  <c r="G18" i="2"/>
  <c r="E18" i="2"/>
  <c r="C18" i="2"/>
  <c r="S17" i="2"/>
  <c r="Q17" i="2"/>
  <c r="O17" i="2"/>
  <c r="M17" i="2"/>
  <c r="K17" i="2"/>
  <c r="I17" i="2"/>
  <c r="G17" i="2"/>
  <c r="E17" i="2"/>
  <c r="S16" i="2"/>
  <c r="Q16" i="2"/>
  <c r="O16" i="2"/>
  <c r="M16" i="2"/>
  <c r="K16" i="2"/>
  <c r="I16" i="2"/>
  <c r="G16" i="2"/>
  <c r="E16" i="2"/>
  <c r="C16" i="2" s="1"/>
  <c r="S15" i="2"/>
  <c r="Q15" i="2"/>
  <c r="O15" i="2"/>
  <c r="M15" i="2"/>
  <c r="K15" i="2"/>
  <c r="I15" i="2"/>
  <c r="G15" i="2"/>
  <c r="G7" i="2" s="1"/>
  <c r="E15" i="2"/>
  <c r="S14" i="2"/>
  <c r="Q14" i="2"/>
  <c r="O14" i="2"/>
  <c r="M14" i="2"/>
  <c r="K14" i="2"/>
  <c r="I14" i="2"/>
  <c r="G14" i="2"/>
  <c r="E14" i="2"/>
  <c r="S13" i="2"/>
  <c r="Q13" i="2"/>
  <c r="O13" i="2"/>
  <c r="M13" i="2"/>
  <c r="K13" i="2"/>
  <c r="I13" i="2"/>
  <c r="G13" i="2"/>
  <c r="E13" i="2"/>
  <c r="S12" i="2"/>
  <c r="Q12" i="2"/>
  <c r="O12" i="2"/>
  <c r="M12" i="2"/>
  <c r="K12" i="2"/>
  <c r="I12" i="2"/>
  <c r="G12" i="2"/>
  <c r="C12" i="2" s="1"/>
  <c r="E12" i="2"/>
  <c r="S11" i="2"/>
  <c r="Q11" i="2"/>
  <c r="O11" i="2"/>
  <c r="M11" i="2"/>
  <c r="K11" i="2"/>
  <c r="I11" i="2"/>
  <c r="G11" i="2"/>
  <c r="E11" i="2"/>
  <c r="C11" i="2"/>
  <c r="S10" i="2"/>
  <c r="Q10" i="2"/>
  <c r="O10" i="2"/>
  <c r="M10" i="2"/>
  <c r="K10" i="2"/>
  <c r="I10" i="2"/>
  <c r="G10" i="2"/>
  <c r="E10" i="2"/>
  <c r="C10" i="2"/>
  <c r="S9" i="2"/>
  <c r="Q9" i="2"/>
  <c r="O9" i="2"/>
  <c r="M9" i="2"/>
  <c r="K9" i="2"/>
  <c r="I9" i="2"/>
  <c r="G9" i="2"/>
  <c r="E9" i="2"/>
  <c r="S8" i="2"/>
  <c r="Q8" i="2"/>
  <c r="O8" i="2"/>
  <c r="M8" i="2"/>
  <c r="K8" i="2"/>
  <c r="K7" i="2" s="1"/>
  <c r="I8" i="2"/>
  <c r="G8" i="2"/>
  <c r="E8" i="2"/>
  <c r="S7" i="2"/>
  <c r="I2" i="2"/>
  <c r="BE32" i="1"/>
  <c r="AY30" i="1"/>
  <c r="AX30" i="1"/>
  <c r="AW30" i="1"/>
  <c r="Y30" i="2" s="1"/>
  <c r="AM30" i="1"/>
  <c r="AL30" i="1"/>
  <c r="AG30" i="1"/>
  <c r="T30" i="1"/>
  <c r="S30" i="1"/>
  <c r="N30" i="1"/>
  <c r="I30" i="1"/>
  <c r="F30" i="1"/>
  <c r="E30" i="1"/>
  <c r="D30" i="1"/>
  <c r="C30" i="1" s="1"/>
  <c r="AY29" i="1"/>
  <c r="AX29" i="1"/>
  <c r="AW29" i="1" s="1"/>
  <c r="Y29" i="2" s="1"/>
  <c r="AM29" i="1"/>
  <c r="AG29" i="1" s="1"/>
  <c r="AL29" i="1"/>
  <c r="AK29" i="1"/>
  <c r="AF29" i="1"/>
  <c r="T29" i="1"/>
  <c r="N29" i="1" s="1"/>
  <c r="S29" i="1"/>
  <c r="R29" i="1"/>
  <c r="M29" i="1"/>
  <c r="K29" i="1"/>
  <c r="J29" i="1"/>
  <c r="I29" i="1"/>
  <c r="H29" i="1"/>
  <c r="E29" i="1" s="1"/>
  <c r="G29" i="1"/>
  <c r="AY28" i="1"/>
  <c r="AX28" i="1"/>
  <c r="AW28" i="1" s="1"/>
  <c r="Y28" i="2" s="1"/>
  <c r="AM28" i="1"/>
  <c r="AL28" i="1"/>
  <c r="AK28" i="1" s="1"/>
  <c r="AG28" i="1"/>
  <c r="AF28" i="1"/>
  <c r="AE28" i="1" s="1"/>
  <c r="W28" i="2" s="1"/>
  <c r="T28" i="1"/>
  <c r="S28" i="1"/>
  <c r="R28" i="1" s="1"/>
  <c r="N28" i="1"/>
  <c r="M28" i="1"/>
  <c r="L28" i="1" s="1"/>
  <c r="K28" i="1"/>
  <c r="J28" i="1"/>
  <c r="I28" i="1" s="1"/>
  <c r="H28" i="1"/>
  <c r="E28" i="1" s="1"/>
  <c r="G28" i="1"/>
  <c r="F28" i="1" s="1"/>
  <c r="AY27" i="1"/>
  <c r="AW27" i="1" s="1"/>
  <c r="Y27" i="2" s="1"/>
  <c r="AX27" i="1"/>
  <c r="AM27" i="1"/>
  <c r="AL27" i="1"/>
  <c r="AF27" i="1" s="1"/>
  <c r="AE27" i="1" s="1"/>
  <c r="W27" i="2" s="1"/>
  <c r="AK27" i="1"/>
  <c r="AG27" i="1"/>
  <c r="T27" i="1"/>
  <c r="S27" i="1"/>
  <c r="M27" i="1" s="1"/>
  <c r="L27" i="1" s="1"/>
  <c r="R27" i="1"/>
  <c r="N27" i="1"/>
  <c r="K27" i="1"/>
  <c r="J27" i="1"/>
  <c r="I27" i="1"/>
  <c r="H27" i="1"/>
  <c r="E27" i="1" s="1"/>
  <c r="G27" i="1"/>
  <c r="F27" i="1" s="1"/>
  <c r="AY26" i="1"/>
  <c r="AW26" i="1" s="1"/>
  <c r="Y26" i="2" s="1"/>
  <c r="AX26" i="1"/>
  <c r="AM26" i="1"/>
  <c r="AL26" i="1"/>
  <c r="AG26" i="1"/>
  <c r="T26" i="1"/>
  <c r="S26" i="1"/>
  <c r="N26" i="1"/>
  <c r="K26" i="1"/>
  <c r="J26" i="1"/>
  <c r="I26" i="1" s="1"/>
  <c r="H26" i="1"/>
  <c r="E26" i="1" s="1"/>
  <c r="G26" i="1"/>
  <c r="F26" i="1" s="1"/>
  <c r="D26" i="1"/>
  <c r="C26" i="1" s="1"/>
  <c r="AY25" i="1"/>
  <c r="AX25" i="1"/>
  <c r="AW25" i="1" s="1"/>
  <c r="Y25" i="2" s="1"/>
  <c r="AM25" i="1"/>
  <c r="AG25" i="1" s="1"/>
  <c r="AL25" i="1"/>
  <c r="AK25" i="1" s="1"/>
  <c r="T25" i="1"/>
  <c r="N25" i="1" s="1"/>
  <c r="S25" i="1"/>
  <c r="R25" i="1" s="1"/>
  <c r="K25" i="1"/>
  <c r="J25" i="1"/>
  <c r="I25" i="1" s="1"/>
  <c r="H25" i="1"/>
  <c r="G25" i="1"/>
  <c r="F25" i="1" s="1"/>
  <c r="E25" i="1"/>
  <c r="D25" i="1"/>
  <c r="C25" i="1" s="1"/>
  <c r="AY24" i="1"/>
  <c r="AX24" i="1"/>
  <c r="AW24" i="1"/>
  <c r="Y24" i="2" s="1"/>
  <c r="AM24" i="1"/>
  <c r="AK24" i="1" s="1"/>
  <c r="AL24" i="1"/>
  <c r="AF24" i="1" s="1"/>
  <c r="T24" i="1"/>
  <c r="R24" i="1" s="1"/>
  <c r="S24" i="1"/>
  <c r="M24" i="1" s="1"/>
  <c r="K24" i="1"/>
  <c r="I24" i="1" s="1"/>
  <c r="J24" i="1"/>
  <c r="H24" i="1"/>
  <c r="G24" i="1"/>
  <c r="F24" i="1"/>
  <c r="E24" i="1"/>
  <c r="D24" i="1"/>
  <c r="C24" i="1" s="1"/>
  <c r="AY23" i="1"/>
  <c r="AX23" i="1"/>
  <c r="AW23" i="1" s="1"/>
  <c r="Y23" i="2" s="1"/>
  <c r="AM23" i="1"/>
  <c r="AG23" i="1" s="1"/>
  <c r="AL23" i="1"/>
  <c r="AK23" i="1"/>
  <c r="AF23" i="1"/>
  <c r="AE23" i="1" s="1"/>
  <c r="W23" i="2" s="1"/>
  <c r="T23" i="1"/>
  <c r="N23" i="1" s="1"/>
  <c r="S23" i="1"/>
  <c r="R23" i="1"/>
  <c r="M23" i="1"/>
  <c r="L23" i="1" s="1"/>
  <c r="K23" i="1"/>
  <c r="J23" i="1"/>
  <c r="I23" i="1"/>
  <c r="H23" i="1"/>
  <c r="G23" i="1"/>
  <c r="E23" i="1"/>
  <c r="AY22" i="1"/>
  <c r="AX22" i="1"/>
  <c r="AW22" i="1" s="1"/>
  <c r="Y22" i="2" s="1"/>
  <c r="AM22" i="1"/>
  <c r="AL22" i="1"/>
  <c r="AK22" i="1" s="1"/>
  <c r="AG22" i="1"/>
  <c r="AF22" i="1"/>
  <c r="AE22" i="1" s="1"/>
  <c r="W22" i="2" s="1"/>
  <c r="T22" i="1"/>
  <c r="S22" i="1"/>
  <c r="R22" i="1" s="1"/>
  <c r="N22" i="1"/>
  <c r="M22" i="1"/>
  <c r="L22" i="1" s="1"/>
  <c r="K22" i="1"/>
  <c r="J22" i="1"/>
  <c r="I22" i="1" s="1"/>
  <c r="H22" i="1"/>
  <c r="E22" i="1" s="1"/>
  <c r="G22" i="1"/>
  <c r="F22" i="1" s="1"/>
  <c r="AY21" i="1"/>
  <c r="AX21" i="1"/>
  <c r="AW21" i="1" s="1"/>
  <c r="Y21" i="2" s="1"/>
  <c r="AM21" i="1"/>
  <c r="AL21" i="1"/>
  <c r="AK21" i="1"/>
  <c r="AG21" i="1"/>
  <c r="AF21" i="1"/>
  <c r="AE21" i="1" s="1"/>
  <c r="W21" i="2" s="1"/>
  <c r="T21" i="1"/>
  <c r="S21" i="1"/>
  <c r="R21" i="1"/>
  <c r="N21" i="1"/>
  <c r="M21" i="1"/>
  <c r="L21" i="1" s="1"/>
  <c r="K21" i="1"/>
  <c r="J21" i="1"/>
  <c r="I21" i="1"/>
  <c r="H21" i="1"/>
  <c r="E21" i="1" s="1"/>
  <c r="G21" i="1"/>
  <c r="F21" i="1" s="1"/>
  <c r="AY20" i="1"/>
  <c r="AX20" i="1"/>
  <c r="AW20" i="1"/>
  <c r="Y20" i="2" s="1"/>
  <c r="AM20" i="1"/>
  <c r="AL20" i="1"/>
  <c r="AG20" i="1"/>
  <c r="T20" i="1"/>
  <c r="S20" i="1"/>
  <c r="N20" i="1"/>
  <c r="K20" i="1"/>
  <c r="J20" i="1"/>
  <c r="I20" i="1" s="1"/>
  <c r="H20" i="1"/>
  <c r="E20" i="1" s="1"/>
  <c r="G20" i="1"/>
  <c r="F20" i="1"/>
  <c r="D20" i="1"/>
  <c r="C20" i="1" s="1"/>
  <c r="AY19" i="1"/>
  <c r="AX19" i="1"/>
  <c r="AW19" i="1" s="1"/>
  <c r="Y19" i="2" s="1"/>
  <c r="AM19" i="1"/>
  <c r="AG19" i="1" s="1"/>
  <c r="AL19" i="1"/>
  <c r="AK19" i="1" s="1"/>
  <c r="T19" i="1"/>
  <c r="N19" i="1" s="1"/>
  <c r="S19" i="1"/>
  <c r="R19" i="1" s="1"/>
  <c r="K19" i="1"/>
  <c r="E19" i="1" s="1"/>
  <c r="J19" i="1"/>
  <c r="I19" i="1" s="1"/>
  <c r="H19" i="1"/>
  <c r="G19" i="1"/>
  <c r="F19" i="1" s="1"/>
  <c r="AY18" i="1"/>
  <c r="AX18" i="1"/>
  <c r="AW18" i="1"/>
  <c r="Y18" i="2" s="1"/>
  <c r="AM18" i="1"/>
  <c r="AL18" i="1"/>
  <c r="AK18" i="1" s="1"/>
  <c r="AG18" i="1"/>
  <c r="T18" i="1"/>
  <c r="S18" i="1"/>
  <c r="R18" i="1" s="1"/>
  <c r="N18" i="1"/>
  <c r="K18" i="1"/>
  <c r="J18" i="1"/>
  <c r="I18" i="1" s="1"/>
  <c r="H18" i="1"/>
  <c r="E18" i="1" s="1"/>
  <c r="G18" i="1"/>
  <c r="F18" i="1"/>
  <c r="D18" i="1"/>
  <c r="C18" i="1" s="1"/>
  <c r="AY17" i="1"/>
  <c r="AX17" i="1"/>
  <c r="AW17" i="1" s="1"/>
  <c r="Y17" i="2" s="1"/>
  <c r="AM17" i="1"/>
  <c r="AG17" i="1" s="1"/>
  <c r="AL17" i="1"/>
  <c r="AK17" i="1"/>
  <c r="AF17" i="1"/>
  <c r="AE17" i="1" s="1"/>
  <c r="W17" i="2" s="1"/>
  <c r="T17" i="1"/>
  <c r="N17" i="1" s="1"/>
  <c r="S17" i="1"/>
  <c r="R17" i="1"/>
  <c r="M17" i="1"/>
  <c r="L17" i="1" s="1"/>
  <c r="K17" i="1"/>
  <c r="J17" i="1"/>
  <c r="I17" i="1"/>
  <c r="H17" i="1"/>
  <c r="G17" i="1"/>
  <c r="E17" i="1"/>
  <c r="AY16" i="1"/>
  <c r="AX16" i="1"/>
  <c r="AW16" i="1" s="1"/>
  <c r="Y16" i="2" s="1"/>
  <c r="AM16" i="1"/>
  <c r="AL16" i="1"/>
  <c r="AK16" i="1" s="1"/>
  <c r="AG16" i="1"/>
  <c r="T16" i="1"/>
  <c r="S16" i="1"/>
  <c r="R16" i="1" s="1"/>
  <c r="N16" i="1"/>
  <c r="K16" i="1"/>
  <c r="J16" i="1"/>
  <c r="I16" i="1" s="1"/>
  <c r="H16" i="1"/>
  <c r="E16" i="1" s="1"/>
  <c r="G16" i="1"/>
  <c r="F16" i="1" s="1"/>
  <c r="D16" i="1"/>
  <c r="C16" i="1" s="1"/>
  <c r="AY15" i="1"/>
  <c r="AX15" i="1"/>
  <c r="AW15" i="1" s="1"/>
  <c r="Y15" i="2" s="1"/>
  <c r="AM15" i="1"/>
  <c r="AG15" i="1" s="1"/>
  <c r="AL15" i="1"/>
  <c r="AK15" i="1"/>
  <c r="AF15" i="1"/>
  <c r="AE15" i="1" s="1"/>
  <c r="W15" i="2" s="1"/>
  <c r="T15" i="1"/>
  <c r="N15" i="1" s="1"/>
  <c r="S15" i="1"/>
  <c r="R15" i="1"/>
  <c r="M15" i="1"/>
  <c r="L15" i="1" s="1"/>
  <c r="K15" i="1"/>
  <c r="J15" i="1"/>
  <c r="I15" i="1"/>
  <c r="H15" i="1"/>
  <c r="E15" i="1" s="1"/>
  <c r="G15" i="1"/>
  <c r="F15" i="1" s="1"/>
  <c r="AY14" i="1"/>
  <c r="AX14" i="1"/>
  <c r="AW14" i="1"/>
  <c r="Y14" i="2" s="1"/>
  <c r="AM14" i="1"/>
  <c r="AL14" i="1"/>
  <c r="AF14" i="1" s="1"/>
  <c r="AE14" i="1" s="1"/>
  <c r="W14" i="2" s="1"/>
  <c r="AK14" i="1"/>
  <c r="AG14" i="1"/>
  <c r="T14" i="1"/>
  <c r="S14" i="1"/>
  <c r="M14" i="1" s="1"/>
  <c r="R14" i="1"/>
  <c r="N14" i="1"/>
  <c r="L14" i="1"/>
  <c r="K14" i="1"/>
  <c r="J14" i="1"/>
  <c r="D14" i="1" s="1"/>
  <c r="C14" i="1" s="1"/>
  <c r="B14" i="1" s="1"/>
  <c r="H14" i="1"/>
  <c r="E14" i="1" s="1"/>
  <c r="G14" i="1"/>
  <c r="F14" i="1"/>
  <c r="AY13" i="1"/>
  <c r="AX13" i="1"/>
  <c r="AW13" i="1" s="1"/>
  <c r="Y13" i="2" s="1"/>
  <c r="AM13" i="1"/>
  <c r="AG13" i="1" s="1"/>
  <c r="AL13" i="1"/>
  <c r="AF13" i="1" s="1"/>
  <c r="AE13" i="1" s="1"/>
  <c r="W13" i="2" s="1"/>
  <c r="AK13" i="1"/>
  <c r="T13" i="1"/>
  <c r="N13" i="1" s="1"/>
  <c r="S13" i="1"/>
  <c r="M13" i="1"/>
  <c r="K13" i="1"/>
  <c r="I13" i="1" s="1"/>
  <c r="J13" i="1"/>
  <c r="H13" i="1"/>
  <c r="G13" i="1"/>
  <c r="F13" i="1" s="1"/>
  <c r="D13" i="1"/>
  <c r="AY12" i="1"/>
  <c r="AX12" i="1"/>
  <c r="AW12" i="1"/>
  <c r="Y12" i="2" s="1"/>
  <c r="AM12" i="1"/>
  <c r="AK12" i="1" s="1"/>
  <c r="AL12" i="1"/>
  <c r="AF12" i="1" s="1"/>
  <c r="T12" i="1"/>
  <c r="S12" i="1"/>
  <c r="M12" i="1" s="1"/>
  <c r="L12" i="1" s="1"/>
  <c r="N12" i="1"/>
  <c r="K12" i="1"/>
  <c r="J12" i="1"/>
  <c r="I12" i="1"/>
  <c r="H12" i="1"/>
  <c r="G12" i="1"/>
  <c r="F12" i="1"/>
  <c r="E12" i="1"/>
  <c r="D12" i="1"/>
  <c r="C12" i="1"/>
  <c r="AY11" i="1"/>
  <c r="AX11" i="1"/>
  <c r="AW11" i="1"/>
  <c r="Y11" i="2" s="1"/>
  <c r="AM11" i="1"/>
  <c r="AG11" i="1" s="1"/>
  <c r="AL11" i="1"/>
  <c r="AF11" i="1" s="1"/>
  <c r="AE11" i="1" s="1"/>
  <c r="W11" i="2" s="1"/>
  <c r="T11" i="1"/>
  <c r="N11" i="1" s="1"/>
  <c r="S11" i="1"/>
  <c r="M11" i="1" s="1"/>
  <c r="L11" i="1" s="1"/>
  <c r="R11" i="1"/>
  <c r="K11" i="1"/>
  <c r="J11" i="1"/>
  <c r="I11" i="1"/>
  <c r="H11" i="1"/>
  <c r="G11" i="1"/>
  <c r="F11" i="1"/>
  <c r="E11" i="1"/>
  <c r="D11" i="1"/>
  <c r="C11" i="1"/>
  <c r="AY10" i="1"/>
  <c r="AW10" i="1" s="1"/>
  <c r="Y10" i="2" s="1"/>
  <c r="AX10" i="1"/>
  <c r="AM10" i="1"/>
  <c r="AL10" i="1"/>
  <c r="AK10" i="1" s="1"/>
  <c r="AG10" i="1"/>
  <c r="AF10" i="1"/>
  <c r="AE10" i="1" s="1"/>
  <c r="W10" i="2" s="1"/>
  <c r="T10" i="1"/>
  <c r="N10" i="1" s="1"/>
  <c r="L10" i="1" s="1"/>
  <c r="S10" i="1"/>
  <c r="M10" i="1"/>
  <c r="K10" i="1"/>
  <c r="J10" i="1"/>
  <c r="I10" i="1" s="1"/>
  <c r="H10" i="1"/>
  <c r="G10" i="1"/>
  <c r="D10" i="1" s="1"/>
  <c r="C10" i="1" s="1"/>
  <c r="B10" i="1" s="1"/>
  <c r="F10" i="1"/>
  <c r="E10" i="1"/>
  <c r="AY9" i="1"/>
  <c r="AX9" i="1"/>
  <c r="AW9" i="1"/>
  <c r="Y9" i="2" s="1"/>
  <c r="AM9" i="1"/>
  <c r="AL9" i="1"/>
  <c r="AK9" i="1" s="1"/>
  <c r="AG9" i="1"/>
  <c r="T9" i="1"/>
  <c r="S9" i="1"/>
  <c r="R9" i="1" s="1"/>
  <c r="N9" i="1"/>
  <c r="K9" i="1"/>
  <c r="J9" i="1"/>
  <c r="I9" i="1" s="1"/>
  <c r="H9" i="1"/>
  <c r="E9" i="1" s="1"/>
  <c r="G9" i="1"/>
  <c r="F9" i="1"/>
  <c r="D9" i="1"/>
  <c r="C9" i="1" s="1"/>
  <c r="AY8" i="1"/>
  <c r="AX8" i="1"/>
  <c r="AW8" i="1" s="1"/>
  <c r="AM8" i="1"/>
  <c r="AM7" i="1" s="1"/>
  <c r="AL8" i="1"/>
  <c r="AF8" i="1"/>
  <c r="T8" i="1"/>
  <c r="T7" i="1" s="1"/>
  <c r="S8" i="1"/>
  <c r="M8" i="1"/>
  <c r="K8" i="1"/>
  <c r="K7" i="1" s="1"/>
  <c r="J8" i="1"/>
  <c r="H8" i="1"/>
  <c r="G8" i="1"/>
  <c r="D8" i="1" s="1"/>
  <c r="E8" i="1"/>
  <c r="AY7" i="1"/>
  <c r="H7" i="1"/>
  <c r="AE2" i="1"/>
  <c r="C8" i="1" l="1"/>
  <c r="U10" i="2"/>
  <c r="B10" i="2" s="1"/>
  <c r="U11" i="2"/>
  <c r="Y8" i="2"/>
  <c r="AW7" i="1"/>
  <c r="C13" i="1"/>
  <c r="U13" i="2"/>
  <c r="E7" i="1"/>
  <c r="B12" i="1"/>
  <c r="U15" i="2"/>
  <c r="B20" i="1"/>
  <c r="G7" i="1"/>
  <c r="AX7" i="1"/>
  <c r="F8" i="1"/>
  <c r="AK11" i="1"/>
  <c r="R12" i="1"/>
  <c r="I14" i="1"/>
  <c r="M20" i="1"/>
  <c r="L20" i="1" s="1"/>
  <c r="R20" i="1"/>
  <c r="D23" i="1"/>
  <c r="C23" i="1" s="1"/>
  <c r="B23" i="1" s="1"/>
  <c r="F23" i="1"/>
  <c r="AE29" i="1"/>
  <c r="W29" i="2" s="1"/>
  <c r="U17" i="2"/>
  <c r="U21" i="2"/>
  <c r="M9" i="1"/>
  <c r="L9" i="1" s="1"/>
  <c r="B9" i="1" s="1"/>
  <c r="AF9" i="1"/>
  <c r="AE9" i="1" s="1"/>
  <c r="W9" i="2" s="1"/>
  <c r="B11" i="1"/>
  <c r="E13" i="1"/>
  <c r="L13" i="1"/>
  <c r="U27" i="2"/>
  <c r="L29" i="1"/>
  <c r="AF30" i="1"/>
  <c r="AE30" i="1" s="1"/>
  <c r="W30" i="2" s="1"/>
  <c r="AK30" i="1"/>
  <c r="I7" i="2"/>
  <c r="AB23" i="3"/>
  <c r="D7" i="3"/>
  <c r="M26" i="1"/>
  <c r="L26" i="1" s="1"/>
  <c r="B26" i="1" s="1"/>
  <c r="R26" i="1"/>
  <c r="C9" i="2"/>
  <c r="N8" i="1"/>
  <c r="J7" i="1"/>
  <c r="S7" i="1"/>
  <c r="R8" i="1"/>
  <c r="R7" i="1" s="1"/>
  <c r="AK8" i="1"/>
  <c r="R13" i="1"/>
  <c r="AF20" i="1"/>
  <c r="AE20" i="1" s="1"/>
  <c r="W20" i="2" s="1"/>
  <c r="AK20" i="1"/>
  <c r="U23" i="2"/>
  <c r="U28" i="2"/>
  <c r="D29" i="1"/>
  <c r="C29" i="1" s="1"/>
  <c r="B29" i="1" s="1"/>
  <c r="F29" i="1"/>
  <c r="Q7" i="2"/>
  <c r="E11" i="3"/>
  <c r="F7" i="3"/>
  <c r="E7" i="3" s="1"/>
  <c r="N11" i="3"/>
  <c r="O7" i="3"/>
  <c r="W11" i="3"/>
  <c r="X7" i="3"/>
  <c r="W7" i="3" s="1"/>
  <c r="E17" i="3"/>
  <c r="AA17" i="3"/>
  <c r="Z17" i="3" s="1"/>
  <c r="B25" i="1"/>
  <c r="E7" i="2"/>
  <c r="AG8" i="1"/>
  <c r="AG7" i="1" s="1"/>
  <c r="AL7" i="1"/>
  <c r="I8" i="1"/>
  <c r="I7" i="1" s="1"/>
  <c r="R10" i="1"/>
  <c r="AG12" i="1"/>
  <c r="AE12" i="1" s="1"/>
  <c r="W12" i="2" s="1"/>
  <c r="U14" i="2"/>
  <c r="D17" i="1"/>
  <c r="C17" i="1" s="1"/>
  <c r="B17" i="1" s="1"/>
  <c r="F17" i="1"/>
  <c r="AF26" i="1"/>
  <c r="AE26" i="1" s="1"/>
  <c r="W26" i="2" s="1"/>
  <c r="AK26" i="1"/>
  <c r="M7" i="2"/>
  <c r="U22" i="2"/>
  <c r="M30" i="1"/>
  <c r="L30" i="1" s="1"/>
  <c r="B30" i="1" s="1"/>
  <c r="R30" i="1"/>
  <c r="O7" i="2"/>
  <c r="M16" i="1"/>
  <c r="L16" i="1" s="1"/>
  <c r="B16" i="1" s="1"/>
  <c r="AF16" i="1"/>
  <c r="AE16" i="1" s="1"/>
  <c r="W16" i="2" s="1"/>
  <c r="D19" i="1"/>
  <c r="C19" i="1" s="1"/>
  <c r="C21" i="2"/>
  <c r="C27" i="2"/>
  <c r="Z9" i="3"/>
  <c r="D15" i="1"/>
  <c r="C15" i="1" s="1"/>
  <c r="B15" i="1" s="1"/>
  <c r="M18" i="1"/>
  <c r="L18" i="1" s="1"/>
  <c r="B18" i="1" s="1"/>
  <c r="AF18" i="1"/>
  <c r="AE18" i="1" s="1"/>
  <c r="W18" i="2" s="1"/>
  <c r="D21" i="1"/>
  <c r="C21" i="1" s="1"/>
  <c r="B21" i="1" s="1"/>
  <c r="D27" i="1"/>
  <c r="C27" i="1" s="1"/>
  <c r="B27" i="1" s="1"/>
  <c r="C13" i="2"/>
  <c r="B22" i="3"/>
  <c r="AA22" i="3"/>
  <c r="C7" i="3"/>
  <c r="B7" i="3" s="1"/>
  <c r="T22" i="3"/>
  <c r="U7" i="3"/>
  <c r="T7" i="3" s="1"/>
  <c r="M19" i="1"/>
  <c r="L19" i="1" s="1"/>
  <c r="AF19" i="1"/>
  <c r="AE19" i="1" s="1"/>
  <c r="W19" i="2" s="1"/>
  <c r="D22" i="1"/>
  <c r="C22" i="1" s="1"/>
  <c r="B22" i="1" s="1"/>
  <c r="N24" i="1"/>
  <c r="L24" i="1" s="1"/>
  <c r="B24" i="1" s="1"/>
  <c r="AG24" i="1"/>
  <c r="AE24" i="1" s="1"/>
  <c r="W24" i="2" s="1"/>
  <c r="M25" i="1"/>
  <c r="L25" i="1" s="1"/>
  <c r="AF25" i="1"/>
  <c r="AE25" i="1" s="1"/>
  <c r="W25" i="2" s="1"/>
  <c r="D28" i="1"/>
  <c r="C28" i="1" s="1"/>
  <c r="B28" i="1" s="1"/>
  <c r="C17" i="2"/>
  <c r="C23" i="2"/>
  <c r="C29" i="2"/>
  <c r="H20" i="3"/>
  <c r="I7" i="3"/>
  <c r="AA20" i="3"/>
  <c r="AB21" i="3"/>
  <c r="J7" i="3"/>
  <c r="B28" i="3"/>
  <c r="AA28" i="3"/>
  <c r="C8" i="2"/>
  <c r="C19" i="2"/>
  <c r="C25" i="2"/>
  <c r="AB19" i="3"/>
  <c r="AB7" i="3" s="1"/>
  <c r="P7" i="3"/>
  <c r="AA26" i="3"/>
  <c r="C14" i="2"/>
  <c r="C15" i="2"/>
  <c r="Z8" i="3"/>
  <c r="AA14" i="3"/>
  <c r="Z14" i="3" s="1"/>
  <c r="E18" i="3"/>
  <c r="AA18" i="3"/>
  <c r="Z18" i="3" s="1"/>
  <c r="C22" i="2"/>
  <c r="C28" i="2"/>
  <c r="N19" i="3"/>
  <c r="H21" i="3"/>
  <c r="Z23" i="3"/>
  <c r="T23" i="3"/>
  <c r="N25" i="3"/>
  <c r="H27" i="3"/>
  <c r="Z29" i="3"/>
  <c r="AA21" i="3"/>
  <c r="AB22" i="3"/>
  <c r="AA27" i="3"/>
  <c r="Z27" i="3" s="1"/>
  <c r="AB28" i="3"/>
  <c r="AA11" i="3"/>
  <c r="Z11" i="3" s="1"/>
  <c r="W22" i="3"/>
  <c r="AA24" i="3"/>
  <c r="Z24" i="3" s="1"/>
  <c r="B9" i="3"/>
  <c r="AA19" i="3"/>
  <c r="AB20" i="3"/>
  <c r="AA25" i="3"/>
  <c r="Z25" i="3" s="1"/>
  <c r="AB26" i="3"/>
  <c r="K11" i="3"/>
  <c r="T11" i="3"/>
  <c r="B12" i="3"/>
  <c r="K12" i="3"/>
  <c r="T12" i="3"/>
  <c r="B13" i="3"/>
  <c r="K13" i="3"/>
  <c r="T13" i="3"/>
  <c r="B14" i="3"/>
  <c r="K14" i="3"/>
  <c r="T14" i="3"/>
  <c r="B15" i="3"/>
  <c r="K15" i="3"/>
  <c r="T15" i="3"/>
  <c r="B16" i="3"/>
  <c r="K16" i="3"/>
  <c r="T16" i="3"/>
  <c r="B17" i="3"/>
  <c r="K17" i="3"/>
  <c r="T17" i="3"/>
  <c r="B18" i="3"/>
  <c r="K18" i="3"/>
  <c r="E20" i="3"/>
  <c r="W20" i="3"/>
  <c r="Q22" i="3"/>
  <c r="K24" i="3"/>
  <c r="E26" i="3"/>
  <c r="W26" i="3"/>
  <c r="Q28" i="3"/>
  <c r="B19" i="3"/>
  <c r="B21" i="3"/>
  <c r="B23" i="3"/>
  <c r="B25" i="3"/>
  <c r="B27" i="3"/>
  <c r="B29" i="3"/>
  <c r="T10" i="2" l="1"/>
  <c r="R10" i="2"/>
  <c r="L10" i="2"/>
  <c r="F10" i="2"/>
  <c r="D10" i="2"/>
  <c r="J10" i="2"/>
  <c r="P10" i="2"/>
  <c r="X10" i="2"/>
  <c r="H10" i="2"/>
  <c r="Z10" i="2"/>
  <c r="N10" i="2"/>
  <c r="U29" i="2"/>
  <c r="AF7" i="1"/>
  <c r="D7" i="1"/>
  <c r="Z21" i="3"/>
  <c r="AA7" i="3"/>
  <c r="Z7" i="3" s="1"/>
  <c r="B29" i="2"/>
  <c r="Z22" i="3"/>
  <c r="U18" i="2"/>
  <c r="B19" i="1"/>
  <c r="N7" i="3"/>
  <c r="M7" i="1"/>
  <c r="B21" i="2"/>
  <c r="D21" i="2" s="1"/>
  <c r="B15" i="2"/>
  <c r="D15" i="2" s="1"/>
  <c r="U19" i="2"/>
  <c r="B28" i="2"/>
  <c r="B14" i="2"/>
  <c r="Z20" i="3"/>
  <c r="V14" i="2"/>
  <c r="N7" i="1"/>
  <c r="V15" i="2"/>
  <c r="L8" i="1"/>
  <c r="L7" i="1" s="1"/>
  <c r="B23" i="2"/>
  <c r="V23" i="2" s="1"/>
  <c r="U16" i="2"/>
  <c r="U30" i="2"/>
  <c r="Y7" i="2"/>
  <c r="B22" i="2"/>
  <c r="V22" i="2" s="1"/>
  <c r="Z26" i="3"/>
  <c r="B25" i="2"/>
  <c r="D25" i="2" s="1"/>
  <c r="H7" i="3"/>
  <c r="U24" i="2"/>
  <c r="D13" i="2"/>
  <c r="B13" i="2"/>
  <c r="B27" i="2"/>
  <c r="D27" i="2" s="1"/>
  <c r="U26" i="2"/>
  <c r="U12" i="2"/>
  <c r="C7" i="2"/>
  <c r="U9" i="2"/>
  <c r="F7" i="1"/>
  <c r="U25" i="2"/>
  <c r="V10" i="2"/>
  <c r="Z19" i="3"/>
  <c r="D19" i="2"/>
  <c r="B19" i="2"/>
  <c r="X19" i="2" s="1"/>
  <c r="Z28" i="3"/>
  <c r="B17" i="2"/>
  <c r="V17" i="2" s="1"/>
  <c r="B11" i="2"/>
  <c r="V28" i="2"/>
  <c r="AK7" i="1"/>
  <c r="V27" i="2"/>
  <c r="AE8" i="1"/>
  <c r="C7" i="1"/>
  <c r="B7" i="1" s="1"/>
  <c r="B8" i="1"/>
  <c r="U20" i="2"/>
  <c r="B13" i="1"/>
  <c r="T11" i="2" l="1"/>
  <c r="N11" i="2"/>
  <c r="H11" i="2"/>
  <c r="F11" i="2"/>
  <c r="Z11" i="2"/>
  <c r="R11" i="2"/>
  <c r="J11" i="2"/>
  <c r="P11" i="2"/>
  <c r="X11" i="2"/>
  <c r="L11" i="2"/>
  <c r="D11" i="2"/>
  <c r="N13" i="2"/>
  <c r="L13" i="2"/>
  <c r="H13" i="2"/>
  <c r="Z13" i="2"/>
  <c r="X13" i="2"/>
  <c r="J13" i="2"/>
  <c r="F13" i="2"/>
  <c r="R13" i="2"/>
  <c r="T13" i="2"/>
  <c r="P13" i="2"/>
  <c r="T28" i="2"/>
  <c r="N28" i="2"/>
  <c r="H28" i="2"/>
  <c r="P28" i="2"/>
  <c r="J28" i="2"/>
  <c r="L28" i="2"/>
  <c r="F28" i="2"/>
  <c r="R28" i="2"/>
  <c r="Z28" i="2"/>
  <c r="X28" i="2"/>
  <c r="B18" i="2"/>
  <c r="T17" i="2"/>
  <c r="H17" i="2"/>
  <c r="J17" i="2"/>
  <c r="P17" i="2"/>
  <c r="Z17" i="2"/>
  <c r="N17" i="2"/>
  <c r="L17" i="2"/>
  <c r="F17" i="2"/>
  <c r="X17" i="2"/>
  <c r="R17" i="2"/>
  <c r="T21" i="2"/>
  <c r="F21" i="2"/>
  <c r="R21" i="2"/>
  <c r="N21" i="2"/>
  <c r="J21" i="2"/>
  <c r="Z21" i="2"/>
  <c r="X21" i="2"/>
  <c r="P21" i="2"/>
  <c r="H21" i="2"/>
  <c r="L21" i="2"/>
  <c r="X25" i="2"/>
  <c r="B26" i="2"/>
  <c r="B24" i="2"/>
  <c r="B30" i="2"/>
  <c r="D23" i="2"/>
  <c r="V11" i="2"/>
  <c r="V9" i="2"/>
  <c r="Z25" i="2"/>
  <c r="F25" i="2"/>
  <c r="P25" i="2"/>
  <c r="T25" i="2"/>
  <c r="R25" i="2"/>
  <c r="H25" i="2"/>
  <c r="L25" i="2"/>
  <c r="J25" i="2"/>
  <c r="N25" i="2"/>
  <c r="V25" i="2"/>
  <c r="P14" i="2"/>
  <c r="R14" i="2"/>
  <c r="J14" i="2"/>
  <c r="L14" i="2"/>
  <c r="F14" i="2"/>
  <c r="T14" i="2"/>
  <c r="X14" i="2"/>
  <c r="N14" i="2"/>
  <c r="H14" i="2"/>
  <c r="Z14" i="2"/>
  <c r="V19" i="2"/>
  <c r="H29" i="2"/>
  <c r="L29" i="2"/>
  <c r="N29" i="2"/>
  <c r="F29" i="2"/>
  <c r="T29" i="2"/>
  <c r="R29" i="2"/>
  <c r="Z29" i="2"/>
  <c r="J29" i="2"/>
  <c r="P29" i="2"/>
  <c r="V20" i="2"/>
  <c r="B20" i="2"/>
  <c r="D17" i="2"/>
  <c r="B9" i="2"/>
  <c r="H19" i="2"/>
  <c r="J19" i="2"/>
  <c r="R19" i="2"/>
  <c r="L19" i="2"/>
  <c r="F19" i="2"/>
  <c r="T19" i="2"/>
  <c r="N19" i="2"/>
  <c r="Z19" i="2"/>
  <c r="P19" i="2"/>
  <c r="D22" i="2"/>
  <c r="V13" i="2"/>
  <c r="D14" i="2"/>
  <c r="D29" i="2"/>
  <c r="V29" i="2"/>
  <c r="P23" i="2"/>
  <c r="R23" i="2"/>
  <c r="L23" i="2"/>
  <c r="N23" i="2"/>
  <c r="H23" i="2"/>
  <c r="Z23" i="2"/>
  <c r="X23" i="2"/>
  <c r="J23" i="2"/>
  <c r="F23" i="2"/>
  <c r="T23" i="2"/>
  <c r="W8" i="2"/>
  <c r="AE7" i="1"/>
  <c r="V21" i="2"/>
  <c r="B12" i="2"/>
  <c r="P27" i="2"/>
  <c r="Z27" i="2"/>
  <c r="T27" i="2"/>
  <c r="X27" i="2"/>
  <c r="L27" i="2"/>
  <c r="N27" i="2"/>
  <c r="F27" i="2"/>
  <c r="R27" i="2"/>
  <c r="H27" i="2"/>
  <c r="J27" i="2"/>
  <c r="T22" i="2"/>
  <c r="N22" i="2"/>
  <c r="H22" i="2"/>
  <c r="R22" i="2"/>
  <c r="P22" i="2"/>
  <c r="J22" i="2"/>
  <c r="L22" i="2"/>
  <c r="Z22" i="2"/>
  <c r="X22" i="2"/>
  <c r="F22" i="2"/>
  <c r="B16" i="2"/>
  <c r="D28" i="2"/>
  <c r="F15" i="2"/>
  <c r="T15" i="2"/>
  <c r="R15" i="2"/>
  <c r="H15" i="2"/>
  <c r="X15" i="2"/>
  <c r="J15" i="2"/>
  <c r="N15" i="2"/>
  <c r="Z15" i="2"/>
  <c r="P15" i="2"/>
  <c r="L15" i="2"/>
  <c r="X29" i="2"/>
  <c r="T16" i="2" l="1"/>
  <c r="N16" i="2"/>
  <c r="H16" i="2"/>
  <c r="R16" i="2"/>
  <c r="L16" i="2"/>
  <c r="F16" i="2"/>
  <c r="P16" i="2"/>
  <c r="D16" i="2"/>
  <c r="J16" i="2"/>
  <c r="Z16" i="2"/>
  <c r="X16" i="2"/>
  <c r="R30" i="2"/>
  <c r="L30" i="2"/>
  <c r="F30" i="2"/>
  <c r="H30" i="2"/>
  <c r="N30" i="2"/>
  <c r="T30" i="2"/>
  <c r="J30" i="2"/>
  <c r="P30" i="2"/>
  <c r="D30" i="2"/>
  <c r="Z30" i="2"/>
  <c r="X30" i="2"/>
  <c r="V16" i="2"/>
  <c r="P20" i="2"/>
  <c r="J20" i="2"/>
  <c r="T20" i="2"/>
  <c r="N20" i="2"/>
  <c r="H20" i="2"/>
  <c r="L20" i="2"/>
  <c r="R20" i="2"/>
  <c r="F20" i="2"/>
  <c r="D20" i="2"/>
  <c r="Z20" i="2"/>
  <c r="X20" i="2"/>
  <c r="V30" i="2"/>
  <c r="W7" i="2"/>
  <c r="U8" i="2"/>
  <c r="R24" i="2"/>
  <c r="L24" i="2"/>
  <c r="F24" i="2"/>
  <c r="P24" i="2"/>
  <c r="J24" i="2"/>
  <c r="H24" i="2"/>
  <c r="N24" i="2"/>
  <c r="T24" i="2"/>
  <c r="Z24" i="2"/>
  <c r="D24" i="2"/>
  <c r="X24" i="2"/>
  <c r="V24" i="2"/>
  <c r="R18" i="2"/>
  <c r="L18" i="2"/>
  <c r="F18" i="2"/>
  <c r="P18" i="2"/>
  <c r="J18" i="2"/>
  <c r="D18" i="2"/>
  <c r="H18" i="2"/>
  <c r="N18" i="2"/>
  <c r="T18" i="2"/>
  <c r="Z18" i="2"/>
  <c r="X18" i="2"/>
  <c r="R12" i="2"/>
  <c r="L12" i="2"/>
  <c r="F12" i="2"/>
  <c r="P12" i="2"/>
  <c r="J12" i="2"/>
  <c r="N12" i="2"/>
  <c r="T12" i="2"/>
  <c r="H12" i="2"/>
  <c r="Z12" i="2"/>
  <c r="D12" i="2"/>
  <c r="X12" i="2"/>
  <c r="P26" i="2"/>
  <c r="J26" i="2"/>
  <c r="L26" i="2"/>
  <c r="R26" i="2"/>
  <c r="F26" i="2"/>
  <c r="Z26" i="2"/>
  <c r="N26" i="2"/>
  <c r="D26" i="2"/>
  <c r="H26" i="2"/>
  <c r="T26" i="2"/>
  <c r="X26" i="2"/>
  <c r="V18" i="2"/>
  <c r="V12" i="2"/>
  <c r="P9" i="2"/>
  <c r="J9" i="2"/>
  <c r="H9" i="2"/>
  <c r="T9" i="2"/>
  <c r="F9" i="2"/>
  <c r="L9" i="2"/>
  <c r="Z9" i="2"/>
  <c r="N9" i="2"/>
  <c r="R9" i="2"/>
  <c r="D9" i="2"/>
  <c r="X9" i="2"/>
  <c r="V26" i="2"/>
  <c r="U7" i="2" l="1"/>
  <c r="B8" i="2"/>
  <c r="P8" i="2" l="1"/>
  <c r="T8" i="2"/>
  <c r="N8" i="2"/>
  <c r="H8" i="2"/>
  <c r="R8" i="2"/>
  <c r="F8" i="2"/>
  <c r="L8" i="2"/>
  <c r="J8" i="2"/>
  <c r="Z8" i="2"/>
  <c r="D8" i="2"/>
  <c r="X8" i="2"/>
  <c r="V8" i="2"/>
  <c r="B7" i="2"/>
  <c r="H7" i="2" l="1"/>
  <c r="T7" i="2"/>
  <c r="L7" i="2"/>
  <c r="R7" i="2"/>
  <c r="P7" i="2"/>
  <c r="F7" i="2"/>
  <c r="J7" i="2"/>
  <c r="N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<sst xmlns="http://schemas.openxmlformats.org/spreadsheetml/2006/main" count="277" uniqueCount="128">
  <si>
    <t>各縣市外裔、外籍配偶人數與大陸（含港澳）配偶人數按證件分</t>
    <phoneticPr fontId="4" type="noConversion"/>
  </si>
  <si>
    <t>各縣市外裔、外籍配偶人數與大陸（含港澳）配偶人數按證件分（續）</t>
    <phoneticPr fontId="4" type="noConversion"/>
  </si>
  <si>
    <t>76年1月至112年3月底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</si>
  <si>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</si>
  <si>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</si>
  <si>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</si>
  <si>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</si>
  <si>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</si>
  <si>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</si>
  <si>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</si>
  <si>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</si>
  <si>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</si>
  <si>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</si>
  <si>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</si>
  <si>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</si>
  <si>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</si>
  <si>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</si>
  <si>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</si>
  <si>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</si>
  <si>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</si>
  <si>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</si>
  <si>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</si>
  <si>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</si>
  <si>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</si>
  <si>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</si>
  <si>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</si>
  <si>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女</t>
    <phoneticPr fontId="4" type="noConversion"/>
  </si>
  <si>
    <t>計</t>
    <phoneticPr fontId="4" type="noConversion"/>
  </si>
  <si>
    <t>男</t>
    <phoneticPr fontId="4" type="noConversion"/>
  </si>
  <si>
    <t>女</t>
    <phoneticPr fontId="4" type="noConversion"/>
  </si>
  <si>
    <t>女</t>
    <phoneticPr fontId="4" type="noConversion"/>
  </si>
  <si>
    <t>計</t>
    <phoneticPr fontId="4" type="noConversion"/>
  </si>
  <si>
    <t>計</t>
    <phoneticPr fontId="4" type="noConversion"/>
  </si>
  <si>
    <t>男</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</si>
  <si>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</si>
  <si>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</si>
  <si>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</si>
  <si>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</si>
  <si>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</si>
  <si>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</si>
  <si>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</si>
  <si>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</si>
  <si>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</si>
  <si>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</si>
  <si>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</si>
  <si>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</si>
  <si>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</si>
  <si>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</si>
  <si>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</si>
  <si>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</si>
  <si>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</si>
  <si>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</si>
  <si>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</si>
  <si>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</si>
  <si>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</si>
  <si>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</si>
  <si>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</si>
  <si>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</si>
  <si>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</si>
  <si>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</si>
  <si>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</si>
  <si>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t>內政部移民署112年4月14日編製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</si>
  <si>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</si>
  <si>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</si>
  <si>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</si>
  <si>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</si>
  <si>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</si>
  <si>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</si>
  <si>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</si>
  <si>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</si>
  <si>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</si>
  <si>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</si>
  <si>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</si>
  <si>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</si>
  <si>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</si>
  <si>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</si>
  <si>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</si>
  <si>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</si>
  <si>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</si>
  <si>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</si>
  <si>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</si>
  <si>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</si>
  <si>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</si>
  <si>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</si>
  <si>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</si>
  <si>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</si>
  <si>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</si>
  <si>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t>
    <phoneticPr fontId="4" type="noConversion"/>
  </si>
  <si>
    <t>人  數</t>
    <phoneticPr fontId="4" type="noConversion"/>
  </si>
  <si>
    <t>人  數</t>
    <phoneticPr fontId="4" type="noConversion"/>
  </si>
  <si>
    <t>人  數</t>
    <phoneticPr fontId="4" type="noConversion"/>
  </si>
  <si>
    <t>％</t>
    <phoneticPr fontId="4" type="noConversion"/>
  </si>
  <si>
    <t>人  數</t>
    <phoneticPr fontId="4" type="noConversion"/>
  </si>
  <si>
    <t>％</t>
    <phoneticPr fontId="4" type="noConversion"/>
  </si>
  <si>
    <t>總　計</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</si>
  <si>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</si>
  <si>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</si>
  <si>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</si>
  <si>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</si>
  <si>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</si>
  <si>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</si>
  <si>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</si>
  <si>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</si>
  <si>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</si>
  <si>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</si>
  <si>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</si>
  <si>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</si>
  <si>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</si>
  <si>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</si>
  <si>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</si>
  <si>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</si>
  <si>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</si>
  <si>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</si>
  <si>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</si>
  <si>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</si>
  <si>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女</t>
    <phoneticPr fontId="4" type="noConversion"/>
  </si>
  <si>
    <t>計</t>
    <phoneticPr fontId="4" type="noConversion"/>
  </si>
  <si>
    <t>計</t>
    <phoneticPr fontId="4" type="noConversion"/>
  </si>
  <si>
    <t>男</t>
    <phoneticPr fontId="4" type="noConversion"/>
  </si>
  <si>
    <t>女</t>
    <phoneticPr fontId="4" type="noConversion"/>
  </si>
  <si>
    <t>男</t>
    <phoneticPr fontId="4" type="noConversion"/>
  </si>
  <si>
    <t>計</t>
    <phoneticPr fontId="4" type="noConversion"/>
  </si>
  <si>
    <t>男</t>
    <phoneticPr fontId="4" type="noConversion"/>
  </si>
  <si>
    <t>男</t>
    <phoneticPr fontId="4" type="noConversion"/>
  </si>
  <si>
    <t>總　計</t>
    <phoneticPr fontId="4" type="noConversion"/>
  </si>
  <si>
    <t>桃園市</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</si>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</sst>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6">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3&#26376;/%23&#25142;&#25919;&#21496;&#20844;&#24335;106.01&#22806;&#31821;&#33287;&#22823;&#38520;&#37197;&#20598;&#35657;&#20214;1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4234</v>
          </cell>
          <cell r="E8">
            <v>1043</v>
          </cell>
          <cell r="G8">
            <v>1534</v>
          </cell>
          <cell r="I8">
            <v>721</v>
          </cell>
          <cell r="K8">
            <v>31</v>
          </cell>
          <cell r="M8">
            <v>1195</v>
          </cell>
          <cell r="O8">
            <v>524</v>
          </cell>
          <cell r="Q8">
            <v>5062</v>
          </cell>
        </row>
        <row r="9">
          <cell r="C9">
            <v>1201</v>
          </cell>
          <cell r="E9">
            <v>395</v>
          </cell>
          <cell r="G9">
            <v>521</v>
          </cell>
          <cell r="I9">
            <v>274</v>
          </cell>
          <cell r="K9">
            <v>11</v>
          </cell>
          <cell r="M9">
            <v>1715</v>
          </cell>
          <cell r="O9">
            <v>492</v>
          </cell>
          <cell r="Q9">
            <v>5091</v>
          </cell>
        </row>
        <row r="10">
          <cell r="C10">
            <v>2821</v>
          </cell>
          <cell r="E10">
            <v>833</v>
          </cell>
          <cell r="G10">
            <v>2124</v>
          </cell>
          <cell r="I10">
            <v>683</v>
          </cell>
          <cell r="K10">
            <v>17</v>
          </cell>
          <cell r="M10">
            <v>464</v>
          </cell>
          <cell r="O10">
            <v>174</v>
          </cell>
          <cell r="Q10">
            <v>1836</v>
          </cell>
        </row>
        <row r="11">
          <cell r="C11">
            <v>2412</v>
          </cell>
          <cell r="E11">
            <v>465</v>
          </cell>
          <cell r="G11">
            <v>832</v>
          </cell>
          <cell r="I11">
            <v>421</v>
          </cell>
          <cell r="K11">
            <v>18</v>
          </cell>
          <cell r="M11">
            <v>596</v>
          </cell>
          <cell r="O11">
            <v>219</v>
          </cell>
          <cell r="Q11">
            <v>2494</v>
          </cell>
        </row>
        <row r="12">
          <cell r="C12">
            <v>1354</v>
          </cell>
          <cell r="E12">
            <v>176</v>
          </cell>
          <cell r="G12">
            <v>470</v>
          </cell>
          <cell r="I12">
            <v>221</v>
          </cell>
          <cell r="K12">
            <v>4</v>
          </cell>
          <cell r="M12">
            <v>300</v>
          </cell>
          <cell r="O12">
            <v>91</v>
          </cell>
          <cell r="Q12">
            <v>1042</v>
          </cell>
        </row>
        <row r="13">
          <cell r="C13">
            <v>1905</v>
          </cell>
          <cell r="E13">
            <v>323</v>
          </cell>
          <cell r="G13">
            <v>546</v>
          </cell>
          <cell r="I13">
            <v>405</v>
          </cell>
          <cell r="K13">
            <v>10</v>
          </cell>
          <cell r="M13">
            <v>554</v>
          </cell>
          <cell r="O13">
            <v>181</v>
          </cell>
          <cell r="Q13">
            <v>1921</v>
          </cell>
        </row>
        <row r="14">
          <cell r="C14">
            <v>360</v>
          </cell>
          <cell r="E14">
            <v>85</v>
          </cell>
          <cell r="G14">
            <v>91</v>
          </cell>
          <cell r="I14">
            <v>34</v>
          </cell>
          <cell r="K14">
            <v>4</v>
          </cell>
          <cell r="M14">
            <v>66</v>
          </cell>
          <cell r="O14">
            <v>11</v>
          </cell>
          <cell r="Q14">
            <v>279</v>
          </cell>
        </row>
        <row r="15">
          <cell r="C15">
            <v>595</v>
          </cell>
          <cell r="E15">
            <v>188</v>
          </cell>
          <cell r="G15">
            <v>258</v>
          </cell>
          <cell r="I15">
            <v>203</v>
          </cell>
          <cell r="K15">
            <v>1</v>
          </cell>
          <cell r="M15">
            <v>107</v>
          </cell>
          <cell r="O15">
            <v>79</v>
          </cell>
          <cell r="Q15">
            <v>554</v>
          </cell>
        </row>
        <row r="16">
          <cell r="C16">
            <v>598</v>
          </cell>
          <cell r="E16">
            <v>185</v>
          </cell>
          <cell r="G16">
            <v>195</v>
          </cell>
          <cell r="I16">
            <v>99</v>
          </cell>
          <cell r="K16">
            <v>4</v>
          </cell>
          <cell r="M16">
            <v>51</v>
          </cell>
          <cell r="O16">
            <v>19</v>
          </cell>
          <cell r="Q16">
            <v>224</v>
          </cell>
        </row>
        <row r="17">
          <cell r="C17">
            <v>1328</v>
          </cell>
          <cell r="E17">
            <v>221</v>
          </cell>
          <cell r="G17">
            <v>418</v>
          </cell>
          <cell r="I17">
            <v>132</v>
          </cell>
          <cell r="K17">
            <v>8</v>
          </cell>
          <cell r="M17">
            <v>83</v>
          </cell>
          <cell r="O17">
            <v>31</v>
          </cell>
          <cell r="Q17">
            <v>376</v>
          </cell>
        </row>
        <row r="18">
          <cell r="C18">
            <v>495</v>
          </cell>
          <cell r="E18">
            <v>96</v>
          </cell>
          <cell r="G18">
            <v>117</v>
          </cell>
          <cell r="I18">
            <v>40</v>
          </cell>
          <cell r="K18">
            <v>1</v>
          </cell>
          <cell r="M18">
            <v>27</v>
          </cell>
          <cell r="O18">
            <v>12</v>
          </cell>
          <cell r="Q18">
            <v>192</v>
          </cell>
        </row>
        <row r="19">
          <cell r="C19">
            <v>720</v>
          </cell>
          <cell r="E19">
            <v>179</v>
          </cell>
          <cell r="G19">
            <v>170</v>
          </cell>
          <cell r="I19">
            <v>54</v>
          </cell>
          <cell r="K19">
            <v>1</v>
          </cell>
          <cell r="M19">
            <v>25</v>
          </cell>
          <cell r="O19">
            <v>17</v>
          </cell>
          <cell r="Q19">
            <v>176</v>
          </cell>
        </row>
        <row r="20">
          <cell r="C20">
            <v>426</v>
          </cell>
          <cell r="E20">
            <v>128</v>
          </cell>
          <cell r="G20">
            <v>104</v>
          </cell>
          <cell r="I20">
            <v>43</v>
          </cell>
          <cell r="K20">
            <v>4</v>
          </cell>
          <cell r="M20">
            <v>21</v>
          </cell>
          <cell r="O20">
            <v>6</v>
          </cell>
          <cell r="Q20">
            <v>120</v>
          </cell>
        </row>
        <row r="21">
          <cell r="C21">
            <v>581</v>
          </cell>
          <cell r="E21">
            <v>164</v>
          </cell>
          <cell r="G21">
            <v>141</v>
          </cell>
          <cell r="I21">
            <v>140</v>
          </cell>
          <cell r="K21">
            <v>6</v>
          </cell>
          <cell r="M21">
            <v>58</v>
          </cell>
          <cell r="O21">
            <v>20</v>
          </cell>
          <cell r="Q21">
            <v>342</v>
          </cell>
        </row>
        <row r="22">
          <cell r="C22">
            <v>119</v>
          </cell>
          <cell r="E22">
            <v>29</v>
          </cell>
          <cell r="G22">
            <v>20</v>
          </cell>
          <cell r="I22">
            <v>18</v>
          </cell>
          <cell r="K22">
            <v>0</v>
          </cell>
          <cell r="M22">
            <v>35</v>
          </cell>
          <cell r="O22">
            <v>9</v>
          </cell>
          <cell r="Q22">
            <v>175</v>
          </cell>
        </row>
        <row r="23">
          <cell r="C23">
            <v>150</v>
          </cell>
          <cell r="E23">
            <v>72</v>
          </cell>
          <cell r="G23">
            <v>50</v>
          </cell>
          <cell r="I23">
            <v>21</v>
          </cell>
          <cell r="K23">
            <v>6</v>
          </cell>
          <cell r="M23">
            <v>51</v>
          </cell>
          <cell r="O23">
            <v>21</v>
          </cell>
          <cell r="Q23">
            <v>225</v>
          </cell>
        </row>
        <row r="24">
          <cell r="C24">
            <v>46</v>
          </cell>
          <cell r="E24">
            <v>7</v>
          </cell>
          <cell r="G24">
            <v>1</v>
          </cell>
          <cell r="I24">
            <v>3</v>
          </cell>
          <cell r="K24">
            <v>1</v>
          </cell>
          <cell r="M24">
            <v>7</v>
          </cell>
          <cell r="O24">
            <v>0</v>
          </cell>
          <cell r="Q24">
            <v>34</v>
          </cell>
        </row>
        <row r="25">
          <cell r="C25">
            <v>269</v>
          </cell>
          <cell r="E25">
            <v>101</v>
          </cell>
          <cell r="G25">
            <v>88</v>
          </cell>
          <cell r="I25">
            <v>47</v>
          </cell>
          <cell r="K25">
            <v>4</v>
          </cell>
          <cell r="M25">
            <v>68</v>
          </cell>
          <cell r="O25">
            <v>24</v>
          </cell>
          <cell r="Q25">
            <v>257</v>
          </cell>
        </row>
        <row r="26">
          <cell r="C26">
            <v>310</v>
          </cell>
          <cell r="E26">
            <v>144</v>
          </cell>
          <cell r="G26">
            <v>127</v>
          </cell>
          <cell r="I26">
            <v>116</v>
          </cell>
          <cell r="K26">
            <v>1</v>
          </cell>
          <cell r="M26">
            <v>172</v>
          </cell>
          <cell r="O26">
            <v>72</v>
          </cell>
          <cell r="Q26">
            <v>650</v>
          </cell>
        </row>
        <row r="27">
          <cell r="C27">
            <v>141</v>
          </cell>
          <cell r="E27">
            <v>34</v>
          </cell>
          <cell r="G27">
            <v>37</v>
          </cell>
          <cell r="I27">
            <v>27</v>
          </cell>
          <cell r="K27">
            <v>1</v>
          </cell>
          <cell r="M27">
            <v>37</v>
          </cell>
          <cell r="O27">
            <v>11</v>
          </cell>
          <cell r="Q27">
            <v>151</v>
          </cell>
        </row>
        <row r="28">
          <cell r="C28">
            <v>24</v>
          </cell>
          <cell r="E28">
            <v>4</v>
          </cell>
          <cell r="G28">
            <v>6</v>
          </cell>
          <cell r="I28">
            <v>0</v>
          </cell>
          <cell r="K28">
            <v>0</v>
          </cell>
          <cell r="M28">
            <v>4</v>
          </cell>
          <cell r="O28">
            <v>3</v>
          </cell>
          <cell r="Q28">
            <v>21</v>
          </cell>
        </row>
        <row r="29">
          <cell r="C29">
            <v>7</v>
          </cell>
          <cell r="E29">
            <v>1</v>
          </cell>
          <cell r="G29">
            <v>1</v>
          </cell>
          <cell r="I29">
            <v>1</v>
          </cell>
          <cell r="K29">
            <v>0</v>
          </cell>
          <cell r="M29">
            <v>0</v>
          </cell>
          <cell r="O29">
            <v>1</v>
          </cell>
          <cell r="Q29">
            <v>3</v>
          </cell>
        </row>
      </sheetData>
      <sheetData sheetId="4">
        <row r="8">
          <cell r="C8">
            <v>15643</v>
          </cell>
          <cell r="E8">
            <v>2989</v>
          </cell>
          <cell r="G8">
            <v>320</v>
          </cell>
          <cell r="I8">
            <v>1018</v>
          </cell>
          <cell r="K8">
            <v>424</v>
          </cell>
          <cell r="M8">
            <v>36</v>
          </cell>
          <cell r="O8">
            <v>59</v>
          </cell>
          <cell r="Q8">
            <v>1442</v>
          </cell>
        </row>
        <row r="9">
          <cell r="C9">
            <v>4772</v>
          </cell>
          <cell r="E9">
            <v>800</v>
          </cell>
          <cell r="G9">
            <v>93</v>
          </cell>
          <cell r="I9">
            <v>401</v>
          </cell>
          <cell r="K9">
            <v>178</v>
          </cell>
          <cell r="M9">
            <v>73</v>
          </cell>
          <cell r="O9">
            <v>54</v>
          </cell>
          <cell r="Q9">
            <v>533</v>
          </cell>
        </row>
        <row r="10">
          <cell r="C10">
            <v>9324</v>
          </cell>
          <cell r="E10">
            <v>4234</v>
          </cell>
          <cell r="G10">
            <v>443</v>
          </cell>
          <cell r="I10">
            <v>1361</v>
          </cell>
          <cell r="K10">
            <v>290</v>
          </cell>
          <cell r="M10">
            <v>11</v>
          </cell>
          <cell r="O10">
            <v>10</v>
          </cell>
          <cell r="Q10">
            <v>569</v>
          </cell>
        </row>
        <row r="11">
          <cell r="C11">
            <v>9669</v>
          </cell>
          <cell r="E11">
            <v>2007</v>
          </cell>
          <cell r="G11">
            <v>136</v>
          </cell>
          <cell r="I11">
            <v>672</v>
          </cell>
          <cell r="K11">
            <v>740</v>
          </cell>
          <cell r="M11">
            <v>50</v>
          </cell>
          <cell r="O11">
            <v>15</v>
          </cell>
          <cell r="Q11">
            <v>330</v>
          </cell>
        </row>
        <row r="12">
          <cell r="C12">
            <v>7480</v>
          </cell>
          <cell r="E12">
            <v>981</v>
          </cell>
          <cell r="G12">
            <v>104</v>
          </cell>
          <cell r="I12">
            <v>380</v>
          </cell>
          <cell r="K12">
            <v>327</v>
          </cell>
          <cell r="M12">
            <v>6</v>
          </cell>
          <cell r="O12">
            <v>8</v>
          </cell>
          <cell r="Q12">
            <v>125</v>
          </cell>
        </row>
        <row r="13">
          <cell r="C13">
            <v>10888</v>
          </cell>
          <cell r="E13">
            <v>1892</v>
          </cell>
          <cell r="G13">
            <v>167</v>
          </cell>
          <cell r="I13">
            <v>789</v>
          </cell>
          <cell r="K13">
            <v>430</v>
          </cell>
          <cell r="M13">
            <v>32</v>
          </cell>
          <cell r="O13">
            <v>30</v>
          </cell>
          <cell r="Q13">
            <v>236</v>
          </cell>
        </row>
        <row r="14">
          <cell r="C14">
            <v>2189</v>
          </cell>
          <cell r="E14">
            <v>406</v>
          </cell>
          <cell r="G14">
            <v>44</v>
          </cell>
          <cell r="I14">
            <v>78</v>
          </cell>
          <cell r="K14">
            <v>130</v>
          </cell>
          <cell r="M14">
            <v>4</v>
          </cell>
          <cell r="O14">
            <v>2</v>
          </cell>
          <cell r="Q14">
            <v>49</v>
          </cell>
        </row>
        <row r="15">
          <cell r="C15">
            <v>2259</v>
          </cell>
          <cell r="E15">
            <v>2341</v>
          </cell>
          <cell r="G15">
            <v>95</v>
          </cell>
          <cell r="I15">
            <v>511</v>
          </cell>
          <cell r="K15">
            <v>52</v>
          </cell>
          <cell r="M15">
            <v>4</v>
          </cell>
          <cell r="O15">
            <v>1</v>
          </cell>
          <cell r="Q15">
            <v>155</v>
          </cell>
        </row>
        <row r="16">
          <cell r="C16">
            <v>2825</v>
          </cell>
          <cell r="E16">
            <v>1801</v>
          </cell>
          <cell r="G16">
            <v>88</v>
          </cell>
          <cell r="I16">
            <v>250</v>
          </cell>
          <cell r="K16">
            <v>68</v>
          </cell>
          <cell r="M16">
            <v>1</v>
          </cell>
          <cell r="O16">
            <v>1</v>
          </cell>
          <cell r="Q16">
            <v>88</v>
          </cell>
        </row>
        <row r="17">
          <cell r="C17">
            <v>6498</v>
          </cell>
          <cell r="E17">
            <v>1634</v>
          </cell>
          <cell r="G17">
            <v>109</v>
          </cell>
          <cell r="I17">
            <v>340</v>
          </cell>
          <cell r="K17">
            <v>405</v>
          </cell>
          <cell r="M17">
            <v>4</v>
          </cell>
          <cell r="O17">
            <v>0</v>
          </cell>
          <cell r="Q17">
            <v>80</v>
          </cell>
        </row>
        <row r="18">
          <cell r="C18">
            <v>3108</v>
          </cell>
          <cell r="E18">
            <v>855</v>
          </cell>
          <cell r="G18">
            <v>66</v>
          </cell>
          <cell r="I18">
            <v>100</v>
          </cell>
          <cell r="K18">
            <v>226</v>
          </cell>
          <cell r="M18">
            <v>4</v>
          </cell>
          <cell r="O18">
            <v>0</v>
          </cell>
          <cell r="Q18">
            <v>45</v>
          </cell>
        </row>
        <row r="19">
          <cell r="C19">
            <v>4124</v>
          </cell>
          <cell r="E19">
            <v>1739</v>
          </cell>
          <cell r="G19">
            <v>68</v>
          </cell>
          <cell r="I19">
            <v>146</v>
          </cell>
          <cell r="K19">
            <v>258</v>
          </cell>
          <cell r="M19">
            <v>2</v>
          </cell>
          <cell r="O19">
            <v>2</v>
          </cell>
          <cell r="Q19">
            <v>45</v>
          </cell>
        </row>
        <row r="20">
          <cell r="C20">
            <v>3618</v>
          </cell>
          <cell r="E20">
            <v>1118</v>
          </cell>
          <cell r="G20">
            <v>55</v>
          </cell>
          <cell r="I20">
            <v>107</v>
          </cell>
          <cell r="K20">
            <v>164</v>
          </cell>
          <cell r="M20">
            <v>1</v>
          </cell>
          <cell r="O20">
            <v>0</v>
          </cell>
          <cell r="Q20">
            <v>42</v>
          </cell>
        </row>
        <row r="21">
          <cell r="C21">
            <v>4622</v>
          </cell>
          <cell r="E21">
            <v>1619</v>
          </cell>
          <cell r="G21">
            <v>74</v>
          </cell>
          <cell r="I21">
            <v>685</v>
          </cell>
          <cell r="K21">
            <v>235</v>
          </cell>
          <cell r="M21">
            <v>5</v>
          </cell>
          <cell r="O21">
            <v>0</v>
          </cell>
          <cell r="Q21">
            <v>67</v>
          </cell>
        </row>
        <row r="22">
          <cell r="C22">
            <v>917</v>
          </cell>
          <cell r="E22">
            <v>233</v>
          </cell>
          <cell r="G22">
            <v>12</v>
          </cell>
          <cell r="I22">
            <v>69</v>
          </cell>
          <cell r="K22">
            <v>42</v>
          </cell>
          <cell r="M22">
            <v>2</v>
          </cell>
          <cell r="O22">
            <v>1</v>
          </cell>
          <cell r="Q22">
            <v>14</v>
          </cell>
        </row>
        <row r="23">
          <cell r="C23">
            <v>1032</v>
          </cell>
          <cell r="E23">
            <v>481</v>
          </cell>
          <cell r="G23">
            <v>15</v>
          </cell>
          <cell r="I23">
            <v>53</v>
          </cell>
          <cell r="K23">
            <v>57</v>
          </cell>
          <cell r="M23">
            <v>3</v>
          </cell>
          <cell r="O23">
            <v>3</v>
          </cell>
          <cell r="Q23">
            <v>47</v>
          </cell>
        </row>
        <row r="24">
          <cell r="C24">
            <v>558</v>
          </cell>
          <cell r="E24">
            <v>314</v>
          </cell>
          <cell r="G24">
            <v>0</v>
          </cell>
          <cell r="I24">
            <v>7</v>
          </cell>
          <cell r="K24">
            <v>41</v>
          </cell>
          <cell r="M24">
            <v>1</v>
          </cell>
          <cell r="O24">
            <v>0</v>
          </cell>
          <cell r="Q24">
            <v>6</v>
          </cell>
        </row>
        <row r="25">
          <cell r="C25">
            <v>1605</v>
          </cell>
          <cell r="E25">
            <v>233</v>
          </cell>
          <cell r="G25">
            <v>35</v>
          </cell>
          <cell r="I25">
            <v>75</v>
          </cell>
          <cell r="K25">
            <v>64</v>
          </cell>
          <cell r="M25">
            <v>1</v>
          </cell>
          <cell r="O25">
            <v>14</v>
          </cell>
          <cell r="Q25">
            <v>50</v>
          </cell>
        </row>
        <row r="26">
          <cell r="C26">
            <v>1265</v>
          </cell>
          <cell r="E26">
            <v>607</v>
          </cell>
          <cell r="G26">
            <v>34</v>
          </cell>
          <cell r="I26">
            <v>215</v>
          </cell>
          <cell r="K26">
            <v>24</v>
          </cell>
          <cell r="M26">
            <v>6</v>
          </cell>
          <cell r="O26">
            <v>3</v>
          </cell>
          <cell r="Q26">
            <v>67</v>
          </cell>
        </row>
        <row r="27">
          <cell r="C27">
            <v>868</v>
          </cell>
          <cell r="E27">
            <v>174</v>
          </cell>
          <cell r="G27">
            <v>10</v>
          </cell>
          <cell r="I27">
            <v>49</v>
          </cell>
          <cell r="K27">
            <v>63</v>
          </cell>
          <cell r="M27">
            <v>2</v>
          </cell>
          <cell r="O27">
            <v>2</v>
          </cell>
          <cell r="Q27">
            <v>22</v>
          </cell>
        </row>
        <row r="28">
          <cell r="C28">
            <v>169</v>
          </cell>
          <cell r="E28">
            <v>111</v>
          </cell>
          <cell r="G28">
            <v>2</v>
          </cell>
          <cell r="I28">
            <v>5</v>
          </cell>
          <cell r="K28">
            <v>3</v>
          </cell>
          <cell r="M28">
            <v>1</v>
          </cell>
          <cell r="O28">
            <v>0</v>
          </cell>
          <cell r="Q28">
            <v>5</v>
          </cell>
        </row>
        <row r="29">
          <cell r="C29">
            <v>46</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644</v>
          </cell>
          <cell r="G9">
            <v>19153</v>
          </cell>
        </row>
        <row r="10">
          <cell r="F10">
            <v>299</v>
          </cell>
          <cell r="G10">
            <v>5799</v>
          </cell>
        </row>
        <row r="11">
          <cell r="F11">
            <v>496</v>
          </cell>
          <cell r="G11">
            <v>13610</v>
          </cell>
        </row>
        <row r="12">
          <cell r="F12">
            <v>261</v>
          </cell>
          <cell r="G12">
            <v>11827</v>
          </cell>
        </row>
        <row r="13">
          <cell r="F13">
            <v>96</v>
          </cell>
          <cell r="G13">
            <v>8222</v>
          </cell>
        </row>
        <row r="14">
          <cell r="F14">
            <v>187</v>
          </cell>
          <cell r="G14">
            <v>12367</v>
          </cell>
        </row>
        <row r="17">
          <cell r="F17">
            <v>27</v>
          </cell>
          <cell r="G17">
            <v>2502</v>
          </cell>
        </row>
        <row r="18">
          <cell r="F18">
            <v>85</v>
          </cell>
          <cell r="G18">
            <v>4108</v>
          </cell>
        </row>
        <row r="19">
          <cell r="F19">
            <v>44</v>
          </cell>
          <cell r="G19">
            <v>4168</v>
          </cell>
        </row>
        <row r="20">
          <cell r="F20">
            <v>77</v>
          </cell>
          <cell r="G20">
            <v>7398</v>
          </cell>
        </row>
        <row r="21">
          <cell r="F21">
            <v>29</v>
          </cell>
          <cell r="G21">
            <v>3626</v>
          </cell>
        </row>
        <row r="22">
          <cell r="F22">
            <v>20</v>
          </cell>
          <cell r="G22">
            <v>4831</v>
          </cell>
        </row>
        <row r="23">
          <cell r="F23">
            <v>22</v>
          </cell>
          <cell r="G23">
            <v>4081</v>
          </cell>
        </row>
        <row r="24">
          <cell r="F24">
            <v>42</v>
          </cell>
          <cell r="G24">
            <v>5750</v>
          </cell>
        </row>
        <row r="25">
          <cell r="F25">
            <v>8</v>
          </cell>
          <cell r="G25">
            <v>1078</v>
          </cell>
        </row>
        <row r="26">
          <cell r="F26">
            <v>28</v>
          </cell>
          <cell r="G26">
            <v>1389</v>
          </cell>
        </row>
        <row r="27">
          <cell r="F27">
            <v>3</v>
          </cell>
          <cell r="G27">
            <v>670</v>
          </cell>
        </row>
        <row r="28">
          <cell r="F28">
            <v>21</v>
          </cell>
          <cell r="G28">
            <v>1900</v>
          </cell>
        </row>
        <row r="29">
          <cell r="F29">
            <v>49</v>
          </cell>
          <cell r="G29">
            <v>1866</v>
          </cell>
        </row>
        <row r="30">
          <cell r="F30">
            <v>17</v>
          </cell>
          <cell r="G30">
            <v>1030</v>
          </cell>
        </row>
        <row r="32">
          <cell r="F32">
            <v>1</v>
          </cell>
          <cell r="G32">
            <v>230</v>
          </cell>
        </row>
        <row r="33">
          <cell r="F33">
            <v>1</v>
          </cell>
          <cell r="G33">
            <v>53</v>
          </cell>
        </row>
      </sheetData>
      <sheetData sheetId="7">
        <row r="9">
          <cell r="F9">
            <v>5091</v>
          </cell>
          <cell r="G9">
            <v>9253</v>
          </cell>
          <cell r="H9">
            <v>450</v>
          </cell>
          <cell r="I9">
            <v>3784</v>
          </cell>
          <cell r="J9">
            <v>106</v>
          </cell>
          <cell r="K9">
            <v>937</v>
          </cell>
          <cell r="L9">
            <v>119</v>
          </cell>
          <cell r="M9">
            <v>602</v>
          </cell>
          <cell r="P9">
            <v>458</v>
          </cell>
          <cell r="Q9">
            <v>1076</v>
          </cell>
        </row>
        <row r="10">
          <cell r="F10">
            <v>4886</v>
          </cell>
          <cell r="G10">
            <v>4814</v>
          </cell>
          <cell r="H10">
            <v>124</v>
          </cell>
          <cell r="I10">
            <v>1077</v>
          </cell>
          <cell r="J10">
            <v>62</v>
          </cell>
          <cell r="K10">
            <v>333</v>
          </cell>
          <cell r="L10">
            <v>46</v>
          </cell>
          <cell r="M10">
            <v>228</v>
          </cell>
          <cell r="P10">
            <v>64</v>
          </cell>
          <cell r="Q10">
            <v>457</v>
          </cell>
        </row>
        <row r="11">
          <cell r="F11">
            <v>2992</v>
          </cell>
          <cell r="G11">
            <v>5960</v>
          </cell>
          <cell r="H11">
            <v>428</v>
          </cell>
          <cell r="I11">
            <v>2393</v>
          </cell>
          <cell r="J11">
            <v>111</v>
          </cell>
          <cell r="K11">
            <v>722</v>
          </cell>
          <cell r="L11">
            <v>113</v>
          </cell>
          <cell r="M11">
            <v>570</v>
          </cell>
          <cell r="P11">
            <v>901</v>
          </cell>
          <cell r="Q11">
            <v>1223</v>
          </cell>
        </row>
        <row r="12">
          <cell r="F12">
            <v>3043</v>
          </cell>
          <cell r="G12">
            <v>4414</v>
          </cell>
          <cell r="H12">
            <v>298</v>
          </cell>
          <cell r="I12">
            <v>2114</v>
          </cell>
          <cell r="J12">
            <v>48</v>
          </cell>
          <cell r="K12">
            <v>417</v>
          </cell>
          <cell r="L12">
            <v>50</v>
          </cell>
          <cell r="M12">
            <v>371</v>
          </cell>
          <cell r="P12">
            <v>463</v>
          </cell>
          <cell r="Q12">
            <v>369</v>
          </cell>
        </row>
        <row r="13">
          <cell r="F13">
            <v>1414</v>
          </cell>
          <cell r="G13">
            <v>2244</v>
          </cell>
          <cell r="H13">
            <v>174</v>
          </cell>
          <cell r="I13">
            <v>1180</v>
          </cell>
          <cell r="J13">
            <v>21</v>
          </cell>
          <cell r="K13">
            <v>155</v>
          </cell>
          <cell r="L13">
            <v>37</v>
          </cell>
          <cell r="M13">
            <v>184</v>
          </cell>
          <cell r="P13">
            <v>246</v>
          </cell>
          <cell r="Q13">
            <v>224</v>
          </cell>
        </row>
        <row r="14">
          <cell r="F14">
            <v>2161</v>
          </cell>
          <cell r="G14">
            <v>3684</v>
          </cell>
          <cell r="H14">
            <v>174</v>
          </cell>
          <cell r="I14">
            <v>1731</v>
          </cell>
          <cell r="J14">
            <v>37</v>
          </cell>
          <cell r="K14">
            <v>286</v>
          </cell>
          <cell r="L14">
            <v>34</v>
          </cell>
          <cell r="M14">
            <v>371</v>
          </cell>
          <cell r="P14">
            <v>178</v>
          </cell>
          <cell r="Q14">
            <v>368</v>
          </cell>
        </row>
        <row r="15">
          <cell r="F15">
            <v>315</v>
          </cell>
          <cell r="G15">
            <v>615</v>
          </cell>
          <cell r="H15">
            <v>30</v>
          </cell>
          <cell r="I15">
            <v>330</v>
          </cell>
          <cell r="J15">
            <v>6</v>
          </cell>
          <cell r="K15">
            <v>79</v>
          </cell>
          <cell r="L15">
            <v>5</v>
          </cell>
          <cell r="M15">
            <v>29</v>
          </cell>
          <cell r="P15">
            <v>31</v>
          </cell>
          <cell r="Q15">
            <v>60</v>
          </cell>
        </row>
        <row r="16">
          <cell r="F16">
            <v>592</v>
          </cell>
          <cell r="G16">
            <v>1393</v>
          </cell>
          <cell r="H16">
            <v>56</v>
          </cell>
          <cell r="I16">
            <v>539</v>
          </cell>
          <cell r="J16">
            <v>21</v>
          </cell>
          <cell r="K16">
            <v>167</v>
          </cell>
          <cell r="L16">
            <v>12</v>
          </cell>
          <cell r="M16">
            <v>191</v>
          </cell>
          <cell r="P16">
            <v>65</v>
          </cell>
          <cell r="Q16">
            <v>193</v>
          </cell>
        </row>
        <row r="17">
          <cell r="F17">
            <v>344</v>
          </cell>
          <cell r="G17">
            <v>1031</v>
          </cell>
          <cell r="H17">
            <v>56</v>
          </cell>
          <cell r="I17">
            <v>542</v>
          </cell>
          <cell r="J17">
            <v>14</v>
          </cell>
          <cell r="K17">
            <v>171</v>
          </cell>
          <cell r="L17">
            <v>8</v>
          </cell>
          <cell r="M17">
            <v>91</v>
          </cell>
          <cell r="P17">
            <v>87</v>
          </cell>
          <cell r="Q17">
            <v>108</v>
          </cell>
        </row>
        <row r="18">
          <cell r="F18">
            <v>709</v>
          </cell>
          <cell r="G18">
            <v>1888</v>
          </cell>
          <cell r="H18">
            <v>184</v>
          </cell>
          <cell r="I18">
            <v>1144</v>
          </cell>
          <cell r="J18">
            <v>17</v>
          </cell>
          <cell r="K18">
            <v>204</v>
          </cell>
          <cell r="L18">
            <v>18</v>
          </cell>
          <cell r="M18">
            <v>114</v>
          </cell>
          <cell r="P18">
            <v>204</v>
          </cell>
          <cell r="Q18">
            <v>214</v>
          </cell>
        </row>
        <row r="19">
          <cell r="F19">
            <v>288</v>
          </cell>
          <cell r="G19">
            <v>692</v>
          </cell>
          <cell r="H19">
            <v>57</v>
          </cell>
          <cell r="I19">
            <v>438</v>
          </cell>
          <cell r="J19">
            <v>5</v>
          </cell>
          <cell r="K19">
            <v>91</v>
          </cell>
          <cell r="L19">
            <v>5</v>
          </cell>
          <cell r="M19">
            <v>35</v>
          </cell>
          <cell r="P19">
            <v>61</v>
          </cell>
          <cell r="Q19">
            <v>56</v>
          </cell>
        </row>
        <row r="20">
          <cell r="F20">
            <v>253</v>
          </cell>
          <cell r="G20">
            <v>1089</v>
          </cell>
          <cell r="H20">
            <v>51</v>
          </cell>
          <cell r="I20">
            <v>669</v>
          </cell>
          <cell r="J20">
            <v>6</v>
          </cell>
          <cell r="K20">
            <v>173</v>
          </cell>
          <cell r="L20">
            <v>2</v>
          </cell>
          <cell r="M20">
            <v>52</v>
          </cell>
          <cell r="P20">
            <v>86</v>
          </cell>
          <cell r="Q20">
            <v>84</v>
          </cell>
        </row>
        <row r="21">
          <cell r="F21">
            <v>206</v>
          </cell>
          <cell r="G21">
            <v>646</v>
          </cell>
          <cell r="H21">
            <v>48</v>
          </cell>
          <cell r="I21">
            <v>378</v>
          </cell>
          <cell r="J21">
            <v>4</v>
          </cell>
          <cell r="K21">
            <v>124</v>
          </cell>
          <cell r="L21">
            <v>4</v>
          </cell>
          <cell r="M21">
            <v>39</v>
          </cell>
          <cell r="P21">
            <v>59</v>
          </cell>
          <cell r="Q21">
            <v>45</v>
          </cell>
        </row>
        <row r="22">
          <cell r="F22">
            <v>395</v>
          </cell>
          <cell r="G22">
            <v>1057</v>
          </cell>
          <cell r="H22">
            <v>48</v>
          </cell>
          <cell r="I22">
            <v>533</v>
          </cell>
          <cell r="J22">
            <v>14</v>
          </cell>
          <cell r="K22">
            <v>150</v>
          </cell>
          <cell r="L22">
            <v>5</v>
          </cell>
          <cell r="M22">
            <v>135</v>
          </cell>
          <cell r="P22">
            <v>51</v>
          </cell>
          <cell r="Q22">
            <v>90</v>
          </cell>
        </row>
        <row r="23">
          <cell r="F23">
            <v>181</v>
          </cell>
          <cell r="G23">
            <v>224</v>
          </cell>
          <cell r="H23">
            <v>7</v>
          </cell>
          <cell r="I23">
            <v>112</v>
          </cell>
          <cell r="J23">
            <v>0</v>
          </cell>
          <cell r="K23">
            <v>29</v>
          </cell>
          <cell r="L23">
            <v>0</v>
          </cell>
          <cell r="M23">
            <v>18</v>
          </cell>
          <cell r="P23">
            <v>2</v>
          </cell>
          <cell r="Q23">
            <v>18</v>
          </cell>
        </row>
        <row r="24">
          <cell r="F24">
            <v>246</v>
          </cell>
          <cell r="G24">
            <v>350</v>
          </cell>
          <cell r="H24">
            <v>8</v>
          </cell>
          <cell r="I24">
            <v>142</v>
          </cell>
          <cell r="J24">
            <v>2</v>
          </cell>
          <cell r="K24">
            <v>70</v>
          </cell>
          <cell r="L24">
            <v>4</v>
          </cell>
          <cell r="M24">
            <v>17</v>
          </cell>
          <cell r="P24">
            <v>24</v>
          </cell>
          <cell r="Q24">
            <v>26</v>
          </cell>
        </row>
        <row r="25">
          <cell r="F25">
            <v>32</v>
          </cell>
          <cell r="G25">
            <v>67</v>
          </cell>
          <cell r="H25">
            <v>0</v>
          </cell>
          <cell r="I25">
            <v>46</v>
          </cell>
          <cell r="J25">
            <v>2</v>
          </cell>
          <cell r="K25">
            <v>5</v>
          </cell>
          <cell r="L25">
            <v>1</v>
          </cell>
          <cell r="M25">
            <v>2</v>
          </cell>
          <cell r="P25">
            <v>0</v>
          </cell>
          <cell r="Q25">
            <v>1</v>
          </cell>
        </row>
        <row r="26">
          <cell r="F26">
            <v>247</v>
          </cell>
          <cell r="G26">
            <v>611</v>
          </cell>
          <cell r="H26">
            <v>17</v>
          </cell>
          <cell r="I26">
            <v>252</v>
          </cell>
          <cell r="J26">
            <v>2</v>
          </cell>
          <cell r="K26">
            <v>99</v>
          </cell>
          <cell r="L26">
            <v>3</v>
          </cell>
          <cell r="M26">
            <v>44</v>
          </cell>
          <cell r="P26">
            <v>15</v>
          </cell>
          <cell r="Q26">
            <v>73</v>
          </cell>
        </row>
        <row r="27">
          <cell r="F27">
            <v>542</v>
          </cell>
          <cell r="G27">
            <v>1050</v>
          </cell>
          <cell r="H27">
            <v>31</v>
          </cell>
          <cell r="I27">
            <v>279</v>
          </cell>
          <cell r="J27">
            <v>19</v>
          </cell>
          <cell r="K27">
            <v>125</v>
          </cell>
          <cell r="L27">
            <v>7</v>
          </cell>
          <cell r="M27">
            <v>109</v>
          </cell>
          <cell r="P27">
            <v>39</v>
          </cell>
          <cell r="Q27">
            <v>88</v>
          </cell>
        </row>
        <row r="28">
          <cell r="F28">
            <v>153</v>
          </cell>
          <cell r="G28">
            <v>286</v>
          </cell>
          <cell r="H28">
            <v>13</v>
          </cell>
          <cell r="I28">
            <v>128</v>
          </cell>
          <cell r="J28">
            <v>3</v>
          </cell>
          <cell r="K28">
            <v>31</v>
          </cell>
          <cell r="L28">
            <v>2</v>
          </cell>
          <cell r="M28">
            <v>25</v>
          </cell>
          <cell r="P28">
            <v>12</v>
          </cell>
          <cell r="Q28">
            <v>25</v>
          </cell>
        </row>
        <row r="29">
          <cell r="F29">
            <v>16</v>
          </cell>
          <cell r="G29">
            <v>46</v>
          </cell>
          <cell r="H29">
            <v>0</v>
          </cell>
          <cell r="I29">
            <v>24</v>
          </cell>
          <cell r="J29">
            <v>1</v>
          </cell>
          <cell r="K29">
            <v>3</v>
          </cell>
          <cell r="L29">
            <v>0</v>
          </cell>
          <cell r="M29">
            <v>0</v>
          </cell>
          <cell r="P29">
            <v>2</v>
          </cell>
          <cell r="Q29">
            <v>4</v>
          </cell>
        </row>
        <row r="30">
          <cell r="F30">
            <v>3</v>
          </cell>
          <cell r="G30">
            <v>11</v>
          </cell>
          <cell r="H30">
            <v>0</v>
          </cell>
          <cell r="I30">
            <v>7</v>
          </cell>
          <cell r="J30">
            <v>0</v>
          </cell>
          <cell r="K30">
            <v>1</v>
          </cell>
          <cell r="L30">
            <v>0</v>
          </cell>
          <cell r="M30">
            <v>1</v>
          </cell>
          <cell r="P30">
            <v>0</v>
          </cell>
          <cell r="Q30">
            <v>1</v>
          </cell>
        </row>
        <row r="42">
          <cell r="G42">
            <v>1</v>
          </cell>
          <cell r="H42">
            <v>30</v>
          </cell>
          <cell r="K42">
            <v>501</v>
          </cell>
          <cell r="L42">
            <v>694</v>
          </cell>
          <cell r="M42">
            <v>217</v>
          </cell>
          <cell r="N42">
            <v>307</v>
          </cell>
        </row>
        <row r="43">
          <cell r="G43">
            <v>0</v>
          </cell>
          <cell r="H43">
            <v>11</v>
          </cell>
          <cell r="K43">
            <v>729</v>
          </cell>
          <cell r="L43">
            <v>986</v>
          </cell>
          <cell r="M43">
            <v>187</v>
          </cell>
          <cell r="N43">
            <v>305</v>
          </cell>
        </row>
        <row r="44">
          <cell r="G44">
            <v>0</v>
          </cell>
          <cell r="H44">
            <v>17</v>
          </cell>
          <cell r="K44">
            <v>202</v>
          </cell>
          <cell r="L44">
            <v>262</v>
          </cell>
          <cell r="M44">
            <v>86</v>
          </cell>
          <cell r="N44">
            <v>88</v>
          </cell>
        </row>
        <row r="45">
          <cell r="G45">
            <v>0</v>
          </cell>
          <cell r="H45">
            <v>18</v>
          </cell>
          <cell r="K45">
            <v>297</v>
          </cell>
          <cell r="L45">
            <v>299</v>
          </cell>
          <cell r="M45">
            <v>108</v>
          </cell>
          <cell r="N45">
            <v>111</v>
          </cell>
        </row>
        <row r="46">
          <cell r="G46">
            <v>1</v>
          </cell>
          <cell r="H46">
            <v>3</v>
          </cell>
          <cell r="K46">
            <v>149</v>
          </cell>
          <cell r="L46">
            <v>151</v>
          </cell>
          <cell r="M46">
            <v>48</v>
          </cell>
          <cell r="N46">
            <v>43</v>
          </cell>
        </row>
        <row r="47">
          <cell r="G47">
            <v>1</v>
          </cell>
          <cell r="H47">
            <v>9</v>
          </cell>
          <cell r="K47">
            <v>293</v>
          </cell>
          <cell r="L47">
            <v>261</v>
          </cell>
          <cell r="M47">
            <v>95</v>
          </cell>
          <cell r="N47">
            <v>86</v>
          </cell>
        </row>
        <row r="48">
          <cell r="G48">
            <v>1</v>
          </cell>
          <cell r="H48">
            <v>3</v>
          </cell>
          <cell r="K48">
            <v>39</v>
          </cell>
          <cell r="L48">
            <v>27</v>
          </cell>
          <cell r="M48">
            <v>6</v>
          </cell>
          <cell r="N48">
            <v>5</v>
          </cell>
        </row>
        <row r="49">
          <cell r="G49">
            <v>0</v>
          </cell>
          <cell r="H49">
            <v>1</v>
          </cell>
          <cell r="K49">
            <v>38</v>
          </cell>
          <cell r="L49">
            <v>69</v>
          </cell>
          <cell r="M49">
            <v>46</v>
          </cell>
          <cell r="N49">
            <v>33</v>
          </cell>
        </row>
        <row r="50">
          <cell r="G50">
            <v>1</v>
          </cell>
          <cell r="H50">
            <v>3</v>
          </cell>
          <cell r="K50">
            <v>26</v>
          </cell>
          <cell r="L50">
            <v>25</v>
          </cell>
          <cell r="M50">
            <v>8</v>
          </cell>
          <cell r="N50">
            <v>11</v>
          </cell>
        </row>
        <row r="51">
          <cell r="G51">
            <v>1</v>
          </cell>
          <cell r="H51">
            <v>7</v>
          </cell>
          <cell r="K51">
            <v>31</v>
          </cell>
          <cell r="L51">
            <v>52</v>
          </cell>
          <cell r="M51">
            <v>18</v>
          </cell>
          <cell r="N51">
            <v>13</v>
          </cell>
        </row>
        <row r="52">
          <cell r="G52">
            <v>0</v>
          </cell>
          <cell r="H52">
            <v>1</v>
          </cell>
          <cell r="K52">
            <v>19</v>
          </cell>
          <cell r="L52">
            <v>8</v>
          </cell>
          <cell r="M52">
            <v>9</v>
          </cell>
          <cell r="N52">
            <v>3</v>
          </cell>
        </row>
        <row r="53">
          <cell r="G53">
            <v>0</v>
          </cell>
          <cell r="H53">
            <v>1</v>
          </cell>
          <cell r="K53">
            <v>8</v>
          </cell>
          <cell r="L53">
            <v>17</v>
          </cell>
          <cell r="M53">
            <v>11</v>
          </cell>
          <cell r="N53">
            <v>6</v>
          </cell>
        </row>
        <row r="54">
          <cell r="G54">
            <v>0</v>
          </cell>
          <cell r="H54">
            <v>4</v>
          </cell>
          <cell r="K54">
            <v>8</v>
          </cell>
          <cell r="L54">
            <v>13</v>
          </cell>
          <cell r="M54">
            <v>4</v>
          </cell>
          <cell r="N54">
            <v>2</v>
          </cell>
        </row>
        <row r="55">
          <cell r="G55">
            <v>1</v>
          </cell>
          <cell r="H55">
            <v>5</v>
          </cell>
          <cell r="K55">
            <v>35</v>
          </cell>
          <cell r="L55">
            <v>23</v>
          </cell>
          <cell r="M55">
            <v>14</v>
          </cell>
          <cell r="N55">
            <v>6</v>
          </cell>
        </row>
        <row r="56">
          <cell r="G56">
            <v>0</v>
          </cell>
          <cell r="H56">
            <v>0</v>
          </cell>
          <cell r="K56">
            <v>24</v>
          </cell>
          <cell r="L56">
            <v>11</v>
          </cell>
          <cell r="M56">
            <v>6</v>
          </cell>
          <cell r="N56">
            <v>3</v>
          </cell>
        </row>
        <row r="57">
          <cell r="G57">
            <v>0</v>
          </cell>
          <cell r="H57">
            <v>6</v>
          </cell>
          <cell r="K57">
            <v>34</v>
          </cell>
          <cell r="L57">
            <v>17</v>
          </cell>
          <cell r="M57">
            <v>9</v>
          </cell>
          <cell r="N57">
            <v>12</v>
          </cell>
        </row>
        <row r="58">
          <cell r="G58">
            <v>0</v>
          </cell>
          <cell r="H58">
            <v>1</v>
          </cell>
          <cell r="K58">
            <v>3</v>
          </cell>
          <cell r="L58">
            <v>4</v>
          </cell>
          <cell r="M58">
            <v>0</v>
          </cell>
          <cell r="N58">
            <v>0</v>
          </cell>
        </row>
        <row r="59">
          <cell r="G59">
            <v>0</v>
          </cell>
          <cell r="H59">
            <v>4</v>
          </cell>
          <cell r="K59">
            <v>39</v>
          </cell>
          <cell r="L59">
            <v>29</v>
          </cell>
          <cell r="M59">
            <v>11</v>
          </cell>
          <cell r="N59">
            <v>13</v>
          </cell>
        </row>
        <row r="60">
          <cell r="G60">
            <v>1</v>
          </cell>
          <cell r="H60">
            <v>0</v>
          </cell>
          <cell r="K60">
            <v>61</v>
          </cell>
          <cell r="L60">
            <v>111</v>
          </cell>
          <cell r="M60">
            <v>18</v>
          </cell>
          <cell r="N60">
            <v>54</v>
          </cell>
        </row>
        <row r="61">
          <cell r="G61">
            <v>0</v>
          </cell>
          <cell r="H61">
            <v>1</v>
          </cell>
          <cell r="K61">
            <v>13</v>
          </cell>
          <cell r="L61">
            <v>24</v>
          </cell>
          <cell r="M61">
            <v>4</v>
          </cell>
          <cell r="N61">
            <v>7</v>
          </cell>
        </row>
        <row r="62">
          <cell r="G62">
            <v>0</v>
          </cell>
          <cell r="H62">
            <v>0</v>
          </cell>
          <cell r="K62">
            <v>0</v>
          </cell>
          <cell r="L62">
            <v>4</v>
          </cell>
          <cell r="M62">
            <v>0</v>
          </cell>
          <cell r="N62">
            <v>3</v>
          </cell>
        </row>
        <row r="63">
          <cell r="G63">
            <v>0</v>
          </cell>
          <cell r="H63">
            <v>0</v>
          </cell>
          <cell r="K63">
            <v>0</v>
          </cell>
          <cell r="L63">
            <v>0</v>
          </cell>
          <cell r="M63">
            <v>1</v>
          </cell>
          <cell r="N63">
            <v>0</v>
          </cell>
        </row>
      </sheetData>
      <sheetData sheetId="8">
        <row r="8">
          <cell r="C8">
            <v>672</v>
          </cell>
          <cell r="D8">
            <v>21259</v>
          </cell>
          <cell r="F8">
            <v>110</v>
          </cell>
          <cell r="G8">
            <v>15533</v>
          </cell>
          <cell r="I8">
            <v>66</v>
          </cell>
          <cell r="J8">
            <v>2923</v>
          </cell>
          <cell r="L8">
            <v>5</v>
          </cell>
          <cell r="M8">
            <v>315</v>
          </cell>
          <cell r="O8">
            <v>73</v>
          </cell>
          <cell r="P8">
            <v>945</v>
          </cell>
          <cell r="R8">
            <v>0</v>
          </cell>
          <cell r="S8">
            <v>424</v>
          </cell>
          <cell r="U8">
            <v>11</v>
          </cell>
          <cell r="V8">
            <v>25</v>
          </cell>
          <cell r="X8">
            <v>6</v>
          </cell>
          <cell r="Y8">
            <v>53</v>
          </cell>
        </row>
        <row r="9">
          <cell r="C9">
            <v>311</v>
          </cell>
          <cell r="D9">
            <v>6593</v>
          </cell>
          <cell r="F9">
            <v>51</v>
          </cell>
          <cell r="G9">
            <v>4721</v>
          </cell>
          <cell r="I9">
            <v>23</v>
          </cell>
          <cell r="J9">
            <v>777</v>
          </cell>
          <cell r="L9">
            <v>1</v>
          </cell>
          <cell r="M9">
            <v>92</v>
          </cell>
          <cell r="O9">
            <v>21</v>
          </cell>
          <cell r="P9">
            <v>380</v>
          </cell>
          <cell r="R9">
            <v>2</v>
          </cell>
          <cell r="S9">
            <v>176</v>
          </cell>
          <cell r="U9">
            <v>30</v>
          </cell>
          <cell r="V9">
            <v>43</v>
          </cell>
          <cell r="X9">
            <v>2</v>
          </cell>
          <cell r="Y9">
            <v>52</v>
          </cell>
        </row>
        <row r="10">
          <cell r="C10">
            <v>514</v>
          </cell>
          <cell r="D10">
            <v>15728</v>
          </cell>
          <cell r="F10">
            <v>92</v>
          </cell>
          <cell r="G10">
            <v>9232</v>
          </cell>
          <cell r="I10">
            <v>156</v>
          </cell>
          <cell r="J10">
            <v>4078</v>
          </cell>
          <cell r="L10">
            <v>23</v>
          </cell>
          <cell r="M10">
            <v>420</v>
          </cell>
          <cell r="O10">
            <v>96</v>
          </cell>
          <cell r="P10">
            <v>1265</v>
          </cell>
          <cell r="R10">
            <v>0</v>
          </cell>
          <cell r="S10">
            <v>290</v>
          </cell>
          <cell r="U10">
            <v>4</v>
          </cell>
          <cell r="V10">
            <v>7</v>
          </cell>
          <cell r="X10">
            <v>2</v>
          </cell>
          <cell r="Y10">
            <v>8</v>
          </cell>
        </row>
        <row r="11">
          <cell r="C11">
            <v>269</v>
          </cell>
          <cell r="D11">
            <v>13350</v>
          </cell>
          <cell r="F11">
            <v>63</v>
          </cell>
          <cell r="G11">
            <v>9606</v>
          </cell>
          <cell r="I11">
            <v>16</v>
          </cell>
          <cell r="J11">
            <v>1991</v>
          </cell>
          <cell r="L11">
            <v>13</v>
          </cell>
          <cell r="M11">
            <v>123</v>
          </cell>
          <cell r="O11">
            <v>28</v>
          </cell>
          <cell r="P11">
            <v>644</v>
          </cell>
          <cell r="R11">
            <v>1</v>
          </cell>
          <cell r="S11">
            <v>739</v>
          </cell>
          <cell r="U11">
            <v>8</v>
          </cell>
          <cell r="V11">
            <v>42</v>
          </cell>
          <cell r="X11">
            <v>0</v>
          </cell>
          <cell r="Y11">
            <v>15</v>
          </cell>
        </row>
        <row r="12">
          <cell r="C12">
            <v>100</v>
          </cell>
          <cell r="D12">
            <v>9311</v>
          </cell>
          <cell r="F12">
            <v>35</v>
          </cell>
          <cell r="G12">
            <v>7445</v>
          </cell>
          <cell r="I12">
            <v>5</v>
          </cell>
          <cell r="J12">
            <v>976</v>
          </cell>
          <cell r="L12">
            <v>3</v>
          </cell>
          <cell r="M12">
            <v>101</v>
          </cell>
          <cell r="O12">
            <v>10</v>
          </cell>
          <cell r="P12">
            <v>370</v>
          </cell>
          <cell r="R12">
            <v>0</v>
          </cell>
          <cell r="S12">
            <v>327</v>
          </cell>
          <cell r="U12">
            <v>2</v>
          </cell>
          <cell r="V12">
            <v>4</v>
          </cell>
          <cell r="X12">
            <v>3</v>
          </cell>
          <cell r="Y12">
            <v>5</v>
          </cell>
        </row>
        <row r="13">
          <cell r="C13">
            <v>192</v>
          </cell>
          <cell r="D13">
            <v>14272</v>
          </cell>
          <cell r="F13">
            <v>52</v>
          </cell>
          <cell r="G13">
            <v>10836</v>
          </cell>
          <cell r="I13">
            <v>13</v>
          </cell>
          <cell r="J13">
            <v>1879</v>
          </cell>
          <cell r="L13">
            <v>7</v>
          </cell>
          <cell r="M13">
            <v>160</v>
          </cell>
          <cell r="O13">
            <v>22</v>
          </cell>
          <cell r="P13">
            <v>767</v>
          </cell>
          <cell r="R13">
            <v>0</v>
          </cell>
          <cell r="S13">
            <v>430</v>
          </cell>
          <cell r="U13">
            <v>10</v>
          </cell>
          <cell r="V13">
            <v>22</v>
          </cell>
          <cell r="X13">
            <v>7</v>
          </cell>
          <cell r="Y13">
            <v>23</v>
          </cell>
        </row>
        <row r="14">
          <cell r="C14">
            <v>27</v>
          </cell>
          <cell r="D14">
            <v>2875</v>
          </cell>
          <cell r="F14">
            <v>6</v>
          </cell>
          <cell r="G14">
            <v>2183</v>
          </cell>
          <cell r="I14">
            <v>1</v>
          </cell>
          <cell r="J14">
            <v>405</v>
          </cell>
          <cell r="L14">
            <v>5</v>
          </cell>
          <cell r="M14">
            <v>39</v>
          </cell>
          <cell r="O14">
            <v>2</v>
          </cell>
          <cell r="P14">
            <v>76</v>
          </cell>
          <cell r="R14">
            <v>0</v>
          </cell>
          <cell r="S14">
            <v>130</v>
          </cell>
          <cell r="U14">
            <v>2</v>
          </cell>
          <cell r="V14">
            <v>2</v>
          </cell>
          <cell r="X14">
            <v>0</v>
          </cell>
          <cell r="Y14">
            <v>2</v>
          </cell>
        </row>
        <row r="15">
          <cell r="C15">
            <v>85</v>
          </cell>
          <cell r="D15">
            <v>5333</v>
          </cell>
          <cell r="F15">
            <v>20</v>
          </cell>
          <cell r="G15">
            <v>2239</v>
          </cell>
          <cell r="I15">
            <v>24</v>
          </cell>
          <cell r="J15">
            <v>2317</v>
          </cell>
          <cell r="L15">
            <v>2</v>
          </cell>
          <cell r="M15">
            <v>93</v>
          </cell>
          <cell r="O15">
            <v>13</v>
          </cell>
          <cell r="P15">
            <v>498</v>
          </cell>
          <cell r="R15">
            <v>0</v>
          </cell>
          <cell r="S15">
            <v>52</v>
          </cell>
          <cell r="U15">
            <v>0</v>
          </cell>
          <cell r="V15">
            <v>4</v>
          </cell>
          <cell r="X15">
            <v>0</v>
          </cell>
          <cell r="Y15">
            <v>1</v>
          </cell>
        </row>
        <row r="16">
          <cell r="C16">
            <v>44</v>
          </cell>
          <cell r="D16">
            <v>5078</v>
          </cell>
          <cell r="F16">
            <v>14</v>
          </cell>
          <cell r="G16">
            <v>2811</v>
          </cell>
          <cell r="I16">
            <v>9</v>
          </cell>
          <cell r="J16">
            <v>1792</v>
          </cell>
          <cell r="L16">
            <v>3</v>
          </cell>
          <cell r="M16">
            <v>85</v>
          </cell>
          <cell r="O16">
            <v>8</v>
          </cell>
          <cell r="P16">
            <v>242</v>
          </cell>
          <cell r="R16">
            <v>0</v>
          </cell>
          <cell r="S16">
            <v>68</v>
          </cell>
          <cell r="U16">
            <v>0</v>
          </cell>
          <cell r="V16">
            <v>1</v>
          </cell>
          <cell r="X16">
            <v>1</v>
          </cell>
          <cell r="Y16">
            <v>0</v>
          </cell>
        </row>
        <row r="17">
          <cell r="C17">
            <v>79</v>
          </cell>
          <cell r="D17">
            <v>8991</v>
          </cell>
          <cell r="F17">
            <v>34</v>
          </cell>
          <cell r="G17">
            <v>6464</v>
          </cell>
          <cell r="I17">
            <v>4</v>
          </cell>
          <cell r="J17">
            <v>1630</v>
          </cell>
          <cell r="L17">
            <v>6</v>
          </cell>
          <cell r="M17">
            <v>103</v>
          </cell>
          <cell r="O17">
            <v>13</v>
          </cell>
          <cell r="P17">
            <v>327</v>
          </cell>
          <cell r="R17">
            <v>0</v>
          </cell>
          <cell r="S17">
            <v>405</v>
          </cell>
          <cell r="U17">
            <v>3</v>
          </cell>
          <cell r="V17">
            <v>1</v>
          </cell>
          <cell r="X17">
            <v>0</v>
          </cell>
          <cell r="Y17">
            <v>0</v>
          </cell>
        </row>
        <row r="18">
          <cell r="C18">
            <v>29</v>
          </cell>
          <cell r="D18">
            <v>4375</v>
          </cell>
          <cell r="F18">
            <v>9</v>
          </cell>
          <cell r="G18">
            <v>3099</v>
          </cell>
          <cell r="I18">
            <v>1</v>
          </cell>
          <cell r="J18">
            <v>854</v>
          </cell>
          <cell r="L18">
            <v>0</v>
          </cell>
          <cell r="M18">
            <v>66</v>
          </cell>
          <cell r="O18">
            <v>4</v>
          </cell>
          <cell r="P18">
            <v>96</v>
          </cell>
          <cell r="R18">
            <v>0</v>
          </cell>
          <cell r="S18">
            <v>226</v>
          </cell>
          <cell r="U18">
            <v>4</v>
          </cell>
          <cell r="V18">
            <v>0</v>
          </cell>
          <cell r="X18">
            <v>0</v>
          </cell>
          <cell r="Y18">
            <v>0</v>
          </cell>
        </row>
        <row r="19">
          <cell r="C19">
            <v>20</v>
          </cell>
          <cell r="D19">
            <v>6364</v>
          </cell>
          <cell r="F19">
            <v>9</v>
          </cell>
          <cell r="G19">
            <v>4115</v>
          </cell>
          <cell r="I19">
            <v>3</v>
          </cell>
          <cell r="J19">
            <v>1736</v>
          </cell>
          <cell r="L19">
            <v>4</v>
          </cell>
          <cell r="M19">
            <v>64</v>
          </cell>
          <cell r="O19">
            <v>0</v>
          </cell>
          <cell r="P19">
            <v>146</v>
          </cell>
          <cell r="R19">
            <v>0</v>
          </cell>
          <cell r="S19">
            <v>258</v>
          </cell>
          <cell r="U19">
            <v>0</v>
          </cell>
          <cell r="V19">
            <v>2</v>
          </cell>
          <cell r="X19">
            <v>0</v>
          </cell>
          <cell r="Y19">
            <v>2</v>
          </cell>
        </row>
        <row r="20">
          <cell r="C20">
            <v>22</v>
          </cell>
          <cell r="D20">
            <v>5083</v>
          </cell>
          <cell r="F20">
            <v>11</v>
          </cell>
          <cell r="G20">
            <v>3607</v>
          </cell>
          <cell r="I20">
            <v>0</v>
          </cell>
          <cell r="J20">
            <v>1118</v>
          </cell>
          <cell r="L20">
            <v>1</v>
          </cell>
          <cell r="M20">
            <v>54</v>
          </cell>
          <cell r="O20">
            <v>4</v>
          </cell>
          <cell r="P20">
            <v>103</v>
          </cell>
          <cell r="R20">
            <v>0</v>
          </cell>
          <cell r="S20">
            <v>164</v>
          </cell>
          <cell r="U20">
            <v>0</v>
          </cell>
          <cell r="V20">
            <v>1</v>
          </cell>
          <cell r="X20">
            <v>0</v>
          </cell>
          <cell r="Y20">
            <v>0</v>
          </cell>
        </row>
        <row r="21">
          <cell r="C21">
            <v>42</v>
          </cell>
          <cell r="D21">
            <v>7265</v>
          </cell>
          <cell r="F21">
            <v>13</v>
          </cell>
          <cell r="G21">
            <v>4609</v>
          </cell>
          <cell r="I21">
            <v>3</v>
          </cell>
          <cell r="J21">
            <v>1616</v>
          </cell>
          <cell r="L21">
            <v>1</v>
          </cell>
          <cell r="M21">
            <v>73</v>
          </cell>
          <cell r="O21">
            <v>7</v>
          </cell>
          <cell r="P21">
            <v>678</v>
          </cell>
          <cell r="R21">
            <v>0</v>
          </cell>
          <cell r="S21">
            <v>235</v>
          </cell>
          <cell r="U21">
            <v>1</v>
          </cell>
          <cell r="V21">
            <v>4</v>
          </cell>
          <cell r="X21">
            <v>0</v>
          </cell>
          <cell r="Y21">
            <v>0</v>
          </cell>
        </row>
        <row r="22">
          <cell r="C22">
            <v>8</v>
          </cell>
          <cell r="D22">
            <v>1282</v>
          </cell>
          <cell r="F22">
            <v>1</v>
          </cell>
          <cell r="G22">
            <v>916</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1663</v>
          </cell>
          <cell r="F23">
            <v>3</v>
          </cell>
          <cell r="G23">
            <v>1029</v>
          </cell>
          <cell r="I23">
            <v>2</v>
          </cell>
          <cell r="J23">
            <v>479</v>
          </cell>
          <cell r="L23">
            <v>2</v>
          </cell>
          <cell r="M23">
            <v>13</v>
          </cell>
          <cell r="O23">
            <v>3</v>
          </cell>
          <cell r="P23">
            <v>50</v>
          </cell>
          <cell r="R23">
            <v>0</v>
          </cell>
          <cell r="S23">
            <v>57</v>
          </cell>
          <cell r="U23">
            <v>1</v>
          </cell>
          <cell r="V23">
            <v>2</v>
          </cell>
          <cell r="X23">
            <v>0</v>
          </cell>
          <cell r="Y23">
            <v>3</v>
          </cell>
        </row>
        <row r="24">
          <cell r="C24">
            <v>3</v>
          </cell>
          <cell r="D24">
            <v>924</v>
          </cell>
          <cell r="F24">
            <v>0</v>
          </cell>
          <cell r="G24">
            <v>558</v>
          </cell>
          <cell r="I24">
            <v>1</v>
          </cell>
          <cell r="J24">
            <v>313</v>
          </cell>
          <cell r="L24">
            <v>0</v>
          </cell>
          <cell r="M24">
            <v>0</v>
          </cell>
          <cell r="O24">
            <v>0</v>
          </cell>
          <cell r="P24">
            <v>7</v>
          </cell>
          <cell r="R24">
            <v>0</v>
          </cell>
          <cell r="S24">
            <v>41</v>
          </cell>
          <cell r="U24">
            <v>1</v>
          </cell>
          <cell r="V24">
            <v>0</v>
          </cell>
          <cell r="X24">
            <v>0</v>
          </cell>
          <cell r="Y24">
            <v>0</v>
          </cell>
        </row>
        <row r="25">
          <cell r="C25">
            <v>23</v>
          </cell>
          <cell r="D25">
            <v>2054</v>
          </cell>
          <cell r="F25">
            <v>6</v>
          </cell>
          <cell r="G25">
            <v>1599</v>
          </cell>
          <cell r="I25">
            <v>3</v>
          </cell>
          <cell r="J25">
            <v>230</v>
          </cell>
          <cell r="L25">
            <v>1</v>
          </cell>
          <cell r="M25">
            <v>34</v>
          </cell>
          <cell r="O25">
            <v>2</v>
          </cell>
          <cell r="P25">
            <v>73</v>
          </cell>
          <cell r="R25">
            <v>0</v>
          </cell>
          <cell r="S25">
            <v>64</v>
          </cell>
          <cell r="U25">
            <v>0</v>
          </cell>
          <cell r="V25">
            <v>1</v>
          </cell>
          <cell r="X25">
            <v>1</v>
          </cell>
          <cell r="Y25">
            <v>13</v>
          </cell>
        </row>
        <row r="26">
          <cell r="C26">
            <v>49</v>
          </cell>
          <cell r="D26">
            <v>2172</v>
          </cell>
          <cell r="F26">
            <v>9</v>
          </cell>
          <cell r="G26">
            <v>1256</v>
          </cell>
          <cell r="I26">
            <v>12</v>
          </cell>
          <cell r="J26">
            <v>595</v>
          </cell>
          <cell r="L26">
            <v>0</v>
          </cell>
          <cell r="M26">
            <v>34</v>
          </cell>
          <cell r="O26">
            <v>2</v>
          </cell>
          <cell r="P26">
            <v>213</v>
          </cell>
          <cell r="R26">
            <v>0</v>
          </cell>
          <cell r="S26">
            <v>24</v>
          </cell>
          <cell r="U26">
            <v>4</v>
          </cell>
          <cell r="V26">
            <v>2</v>
          </cell>
          <cell r="X26">
            <v>0</v>
          </cell>
          <cell r="Y26">
            <v>3</v>
          </cell>
        </row>
        <row r="27">
          <cell r="C27">
            <v>17</v>
          </cell>
          <cell r="D27">
            <v>1173</v>
          </cell>
          <cell r="F27">
            <v>3</v>
          </cell>
          <cell r="G27">
            <v>865</v>
          </cell>
          <cell r="I27">
            <v>0</v>
          </cell>
          <cell r="J27">
            <v>174</v>
          </cell>
          <cell r="L27">
            <v>1</v>
          </cell>
          <cell r="M27">
            <v>9</v>
          </cell>
          <cell r="O27">
            <v>2</v>
          </cell>
          <cell r="P27">
            <v>47</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60</v>
          </cell>
          <cell r="F29">
            <v>0</v>
          </cell>
          <cell r="G29">
            <v>46</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O7" sqref="O7"/>
      <selection pane="topRight" activeCell="O7" sqref="O7"/>
      <selection pane="bottomLeft" activeCell="O7" sqref="O7"/>
      <selection pane="bottomRight" activeCell="D28" sqref="D28:D29"/>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2" t="s">
        <v>0</v>
      </c>
      <c r="D1" s="112"/>
      <c r="E1" s="112"/>
      <c r="F1" s="112"/>
      <c r="G1" s="112"/>
      <c r="H1" s="112"/>
      <c r="I1" s="112"/>
      <c r="J1" s="112"/>
      <c r="K1" s="112"/>
      <c r="L1" s="112"/>
      <c r="M1" s="112"/>
      <c r="N1" s="112"/>
      <c r="O1" s="112"/>
      <c r="P1" s="112"/>
      <c r="Q1" s="112"/>
      <c r="R1" s="112"/>
      <c r="S1" s="112"/>
      <c r="T1" s="112"/>
      <c r="U1" s="112"/>
      <c r="V1" s="112"/>
      <c r="W1" s="112"/>
      <c r="X1" s="112"/>
      <c r="Y1" s="112"/>
      <c r="Z1" s="112"/>
      <c r="AA1" s="112"/>
      <c r="AB1" s="2"/>
      <c r="AC1" s="2"/>
      <c r="AE1" s="112" t="s">
        <v>1</v>
      </c>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row>
    <row r="2" spans="1:57" s="1" customFormat="1" ht="20.100000000000001" customHeight="1" x14ac:dyDescent="0.25">
      <c r="A2" s="3"/>
      <c r="B2" s="3"/>
      <c r="C2" s="113" t="s">
        <v>2</v>
      </c>
      <c r="D2" s="113"/>
      <c r="E2" s="113"/>
      <c r="F2" s="113"/>
      <c r="G2" s="113"/>
      <c r="H2" s="113"/>
      <c r="I2" s="113"/>
      <c r="J2" s="113"/>
      <c r="K2" s="113"/>
      <c r="L2" s="113"/>
      <c r="M2" s="113"/>
      <c r="N2" s="113"/>
      <c r="O2" s="113"/>
      <c r="P2" s="113"/>
      <c r="Q2" s="113"/>
      <c r="R2" s="113"/>
      <c r="S2" s="113"/>
      <c r="T2" s="113"/>
      <c r="U2" s="113"/>
      <c r="V2" s="113"/>
      <c r="W2" s="113"/>
      <c r="X2" s="113"/>
      <c r="Y2" s="113"/>
      <c r="Z2" s="113"/>
      <c r="AA2" s="113"/>
      <c r="AB2" s="4"/>
      <c r="AC2" s="4" t="s">
        <v>3</v>
      </c>
      <c r="AD2" s="3"/>
      <c r="AE2" s="114" t="str">
        <f>C2</f>
        <v>76年1月至112年3月底</v>
      </c>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4"/>
      <c r="BE2" s="4" t="s">
        <v>3</v>
      </c>
    </row>
    <row r="3" spans="1:57" s="1" customFormat="1" ht="20.100000000000001" customHeight="1" x14ac:dyDescent="0.25">
      <c r="A3" s="102" t="s">
        <v>4</v>
      </c>
      <c r="B3" s="116" t="s">
        <v>5</v>
      </c>
      <c r="C3" s="96" t="s">
        <v>6</v>
      </c>
      <c r="D3" s="97"/>
      <c r="E3" s="97"/>
      <c r="F3" s="97"/>
      <c r="G3" s="97"/>
      <c r="H3" s="97"/>
      <c r="I3" s="97"/>
      <c r="J3" s="97"/>
      <c r="K3" s="98"/>
      <c r="L3" s="96" t="s">
        <v>7</v>
      </c>
      <c r="M3" s="97"/>
      <c r="N3" s="97"/>
      <c r="O3" s="97"/>
      <c r="P3" s="97"/>
      <c r="Q3" s="97"/>
      <c r="R3" s="97"/>
      <c r="S3" s="97"/>
      <c r="T3" s="97"/>
      <c r="U3" s="97"/>
      <c r="V3" s="97"/>
      <c r="W3" s="97"/>
      <c r="X3" s="97"/>
      <c r="Y3" s="97"/>
      <c r="Z3" s="97"/>
      <c r="AA3" s="97"/>
      <c r="AB3" s="97"/>
      <c r="AC3" s="97"/>
      <c r="AD3" s="102" t="s">
        <v>4</v>
      </c>
      <c r="AE3" s="96" t="s">
        <v>8</v>
      </c>
      <c r="AF3" s="97"/>
      <c r="AG3" s="97"/>
      <c r="AH3" s="97"/>
      <c r="AI3" s="97"/>
      <c r="AJ3" s="97"/>
      <c r="AK3" s="97"/>
      <c r="AL3" s="97"/>
      <c r="AM3" s="97"/>
      <c r="AN3" s="97"/>
      <c r="AO3" s="97"/>
      <c r="AP3" s="97"/>
      <c r="AQ3" s="97"/>
      <c r="AR3" s="97"/>
      <c r="AS3" s="97"/>
      <c r="AT3" s="97"/>
      <c r="AU3" s="97"/>
      <c r="AV3" s="98"/>
      <c r="AW3" s="96" t="s">
        <v>9</v>
      </c>
      <c r="AX3" s="97"/>
      <c r="AY3" s="97"/>
      <c r="AZ3" s="97"/>
      <c r="BA3" s="97"/>
      <c r="BB3" s="97"/>
      <c r="BC3" s="97"/>
      <c r="BD3" s="97"/>
      <c r="BE3" s="97"/>
    </row>
    <row r="4" spans="1:57" s="1" customFormat="1" ht="20.100000000000001" customHeight="1" x14ac:dyDescent="0.25">
      <c r="A4" s="115"/>
      <c r="B4" s="117"/>
      <c r="C4" s="100" t="s">
        <v>10</v>
      </c>
      <c r="D4" s="101"/>
      <c r="E4" s="102"/>
      <c r="F4" s="100" t="s">
        <v>11</v>
      </c>
      <c r="G4" s="101"/>
      <c r="H4" s="102"/>
      <c r="I4" s="100" t="s">
        <v>12</v>
      </c>
      <c r="J4" s="101"/>
      <c r="K4" s="102"/>
      <c r="L4" s="100" t="s">
        <v>13</v>
      </c>
      <c r="M4" s="101"/>
      <c r="N4" s="102"/>
      <c r="O4" s="106" t="s">
        <v>14</v>
      </c>
      <c r="P4" s="107"/>
      <c r="Q4" s="108"/>
      <c r="R4" s="96" t="s">
        <v>15</v>
      </c>
      <c r="S4" s="97"/>
      <c r="T4" s="97"/>
      <c r="U4" s="97"/>
      <c r="V4" s="97"/>
      <c r="W4" s="97"/>
      <c r="X4" s="97"/>
      <c r="Y4" s="97"/>
      <c r="Z4" s="98"/>
      <c r="AA4" s="100" t="s">
        <v>16</v>
      </c>
      <c r="AB4" s="101"/>
      <c r="AC4" s="101"/>
      <c r="AD4" s="115"/>
      <c r="AE4" s="100" t="s">
        <v>10</v>
      </c>
      <c r="AF4" s="101"/>
      <c r="AG4" s="102"/>
      <c r="AH4" s="106" t="s">
        <v>17</v>
      </c>
      <c r="AI4" s="107"/>
      <c r="AJ4" s="108"/>
      <c r="AK4" s="96" t="s">
        <v>15</v>
      </c>
      <c r="AL4" s="97"/>
      <c r="AM4" s="97"/>
      <c r="AN4" s="97"/>
      <c r="AO4" s="97"/>
      <c r="AP4" s="97"/>
      <c r="AQ4" s="97"/>
      <c r="AR4" s="97"/>
      <c r="AS4" s="98"/>
      <c r="AT4" s="100" t="s">
        <v>18</v>
      </c>
      <c r="AU4" s="101"/>
      <c r="AV4" s="102"/>
      <c r="AW4" s="100" t="s">
        <v>10</v>
      </c>
      <c r="AX4" s="101"/>
      <c r="AY4" s="102"/>
      <c r="AZ4" s="100" t="s">
        <v>19</v>
      </c>
      <c r="BA4" s="101"/>
      <c r="BB4" s="102"/>
      <c r="BC4" s="100" t="s">
        <v>18</v>
      </c>
      <c r="BD4" s="101"/>
      <c r="BE4" s="101"/>
    </row>
    <row r="5" spans="1:57" s="1" customFormat="1" ht="20.100000000000001" customHeight="1" x14ac:dyDescent="0.25">
      <c r="A5" s="115"/>
      <c r="B5" s="117"/>
      <c r="C5" s="103"/>
      <c r="D5" s="104"/>
      <c r="E5" s="105"/>
      <c r="F5" s="103"/>
      <c r="G5" s="104"/>
      <c r="H5" s="105"/>
      <c r="I5" s="103"/>
      <c r="J5" s="104"/>
      <c r="K5" s="105"/>
      <c r="L5" s="103"/>
      <c r="M5" s="104"/>
      <c r="N5" s="105"/>
      <c r="O5" s="109"/>
      <c r="P5" s="110"/>
      <c r="Q5" s="111"/>
      <c r="R5" s="96" t="s">
        <v>20</v>
      </c>
      <c r="S5" s="97"/>
      <c r="T5" s="98"/>
      <c r="U5" s="96" t="s">
        <v>21</v>
      </c>
      <c r="V5" s="97"/>
      <c r="W5" s="98"/>
      <c r="X5" s="96" t="s">
        <v>22</v>
      </c>
      <c r="Y5" s="97"/>
      <c r="Z5" s="98"/>
      <c r="AA5" s="103"/>
      <c r="AB5" s="104"/>
      <c r="AC5" s="104"/>
      <c r="AD5" s="115"/>
      <c r="AE5" s="103"/>
      <c r="AF5" s="104"/>
      <c r="AG5" s="105"/>
      <c r="AH5" s="109"/>
      <c r="AI5" s="110"/>
      <c r="AJ5" s="111"/>
      <c r="AK5" s="96" t="s">
        <v>20</v>
      </c>
      <c r="AL5" s="97"/>
      <c r="AM5" s="98"/>
      <c r="AN5" s="96" t="s">
        <v>21</v>
      </c>
      <c r="AO5" s="97"/>
      <c r="AP5" s="98"/>
      <c r="AQ5" s="96" t="s">
        <v>22</v>
      </c>
      <c r="AR5" s="97"/>
      <c r="AS5" s="98"/>
      <c r="AT5" s="103"/>
      <c r="AU5" s="104"/>
      <c r="AV5" s="105"/>
      <c r="AW5" s="103"/>
      <c r="AX5" s="104"/>
      <c r="AY5" s="105"/>
      <c r="AZ5" s="103"/>
      <c r="BA5" s="104"/>
      <c r="BB5" s="105"/>
      <c r="BC5" s="103"/>
      <c r="BD5" s="104"/>
      <c r="BE5" s="104"/>
    </row>
    <row r="6" spans="1:57" s="1" customFormat="1" ht="20.100000000000001" customHeight="1" x14ac:dyDescent="0.25">
      <c r="A6" s="105"/>
      <c r="B6" s="118"/>
      <c r="C6" s="5" t="s">
        <v>23</v>
      </c>
      <c r="D6" s="5" t="s">
        <v>24</v>
      </c>
      <c r="E6" s="5" t="s">
        <v>25</v>
      </c>
      <c r="F6" s="5" t="s">
        <v>23</v>
      </c>
      <c r="G6" s="5" t="s">
        <v>24</v>
      </c>
      <c r="H6" s="5" t="s">
        <v>26</v>
      </c>
      <c r="I6" s="5" t="s">
        <v>27</v>
      </c>
      <c r="J6" s="5" t="s">
        <v>28</v>
      </c>
      <c r="K6" s="5" t="s">
        <v>25</v>
      </c>
      <c r="L6" s="5" t="s">
        <v>27</v>
      </c>
      <c r="M6" s="5" t="s">
        <v>24</v>
      </c>
      <c r="N6" s="5" t="s">
        <v>25</v>
      </c>
      <c r="O6" s="5" t="s">
        <v>27</v>
      </c>
      <c r="P6" s="5" t="s">
        <v>24</v>
      </c>
      <c r="Q6" s="5" t="s">
        <v>25</v>
      </c>
      <c r="R6" s="5" t="s">
        <v>27</v>
      </c>
      <c r="S6" s="5" t="s">
        <v>24</v>
      </c>
      <c r="T6" s="5" t="s">
        <v>26</v>
      </c>
      <c r="U6" s="5" t="s">
        <v>23</v>
      </c>
      <c r="V6" s="5" t="s">
        <v>24</v>
      </c>
      <c r="W6" s="5" t="s">
        <v>29</v>
      </c>
      <c r="X6" s="5" t="s">
        <v>27</v>
      </c>
      <c r="Y6" s="5" t="s">
        <v>24</v>
      </c>
      <c r="Z6" s="5" t="s">
        <v>25</v>
      </c>
      <c r="AA6" s="5" t="s">
        <v>27</v>
      </c>
      <c r="AB6" s="5" t="s">
        <v>24</v>
      </c>
      <c r="AC6" s="6" t="s">
        <v>25</v>
      </c>
      <c r="AD6" s="105"/>
      <c r="AE6" s="5" t="s">
        <v>27</v>
      </c>
      <c r="AF6" s="5" t="s">
        <v>24</v>
      </c>
      <c r="AG6" s="5" t="s">
        <v>30</v>
      </c>
      <c r="AH6" s="5" t="s">
        <v>31</v>
      </c>
      <c r="AI6" s="7" t="s">
        <v>28</v>
      </c>
      <c r="AJ6" s="7" t="s">
        <v>29</v>
      </c>
      <c r="AK6" s="5" t="s">
        <v>32</v>
      </c>
      <c r="AL6" s="5" t="s">
        <v>24</v>
      </c>
      <c r="AM6" s="5" t="s">
        <v>25</v>
      </c>
      <c r="AN6" s="5" t="s">
        <v>27</v>
      </c>
      <c r="AO6" s="7" t="s">
        <v>24</v>
      </c>
      <c r="AP6" s="7" t="s">
        <v>25</v>
      </c>
      <c r="AQ6" s="5" t="s">
        <v>27</v>
      </c>
      <c r="AR6" s="7" t="s">
        <v>24</v>
      </c>
      <c r="AS6" s="7" t="s">
        <v>25</v>
      </c>
      <c r="AT6" s="5" t="s">
        <v>27</v>
      </c>
      <c r="AU6" s="7" t="s">
        <v>24</v>
      </c>
      <c r="AV6" s="8" t="s">
        <v>25</v>
      </c>
      <c r="AW6" s="9" t="s">
        <v>23</v>
      </c>
      <c r="AX6" s="5" t="s">
        <v>33</v>
      </c>
      <c r="AY6" s="5" t="s">
        <v>26</v>
      </c>
      <c r="AZ6" s="5" t="s">
        <v>27</v>
      </c>
      <c r="BA6" s="7" t="s">
        <v>24</v>
      </c>
      <c r="BB6" s="7" t="s">
        <v>29</v>
      </c>
      <c r="BC6" s="5" t="s">
        <v>23</v>
      </c>
      <c r="BD6" s="7" t="s">
        <v>24</v>
      </c>
      <c r="BE6" s="8" t="s">
        <v>26</v>
      </c>
    </row>
    <row r="7" spans="1:57" s="14" customFormat="1" ht="30.2" customHeight="1" x14ac:dyDescent="0.25">
      <c r="A7" s="10" t="s">
        <v>5</v>
      </c>
      <c r="B7" s="11">
        <f>SUM(C7,L7)</f>
        <v>581274</v>
      </c>
      <c r="C7" s="11">
        <f>SUM(C8:C30)</f>
        <v>203570</v>
      </c>
      <c r="D7" s="11">
        <f t="shared" ref="D7:T7" si="0">SUM(D8:D30)</f>
        <v>26645</v>
      </c>
      <c r="E7" s="11">
        <f t="shared" si="0"/>
        <v>176925</v>
      </c>
      <c r="F7" s="11">
        <f>SUM(F8:F30)</f>
        <v>138036</v>
      </c>
      <c r="G7" s="11">
        <f>SUM(G8:G30)</f>
        <v>2536</v>
      </c>
      <c r="H7" s="11">
        <f t="shared" si="0"/>
        <v>135500</v>
      </c>
      <c r="I7" s="11">
        <f>SUM(I8:I30)</f>
        <v>65534</v>
      </c>
      <c r="J7" s="11">
        <f>SUM(J8:J30)</f>
        <v>24109</v>
      </c>
      <c r="K7" s="11">
        <f t="shared" si="0"/>
        <v>41425</v>
      </c>
      <c r="L7" s="11">
        <f>SUM(L8:L30)</f>
        <v>377704</v>
      </c>
      <c r="M7" s="11">
        <f>SUM(M8:M30)</f>
        <v>29932</v>
      </c>
      <c r="N7" s="11">
        <f t="shared" si="0"/>
        <v>347772</v>
      </c>
      <c r="O7" s="11">
        <v>108386</v>
      </c>
      <c r="P7" s="11">
        <v>9212</v>
      </c>
      <c r="Q7" s="11">
        <v>99174</v>
      </c>
      <c r="R7" s="11">
        <f>SUM(R8:R30)</f>
        <v>115302</v>
      </c>
      <c r="S7" s="11">
        <f t="shared" si="0"/>
        <v>11144</v>
      </c>
      <c r="T7" s="11">
        <f t="shared" si="0"/>
        <v>104158</v>
      </c>
      <c r="U7" s="11">
        <v>71761</v>
      </c>
      <c r="V7" s="11">
        <v>6615</v>
      </c>
      <c r="W7" s="11">
        <v>65146</v>
      </c>
      <c r="X7" s="11">
        <v>43541</v>
      </c>
      <c r="Y7" s="11">
        <v>4529</v>
      </c>
      <c r="Z7" s="11">
        <v>39012</v>
      </c>
      <c r="AA7" s="11">
        <v>154016</v>
      </c>
      <c r="AB7" s="11">
        <v>9576</v>
      </c>
      <c r="AC7" s="12">
        <v>144440</v>
      </c>
      <c r="AD7" s="10" t="s">
        <v>34</v>
      </c>
      <c r="AE7" s="11">
        <f>SUM(AE8:AE30)</f>
        <v>356634</v>
      </c>
      <c r="AF7" s="11">
        <f>SUM(AF8:AF30)</f>
        <v>20776</v>
      </c>
      <c r="AG7" s="11">
        <f>SUM(AG8:AG30)</f>
        <v>335858</v>
      </c>
      <c r="AH7" s="11">
        <v>108386</v>
      </c>
      <c r="AI7" s="11">
        <v>9212</v>
      </c>
      <c r="AJ7" s="11">
        <v>99174</v>
      </c>
      <c r="AK7" s="11">
        <f>SUM(AK8:AK30)</f>
        <v>110260</v>
      </c>
      <c r="AL7" s="11">
        <f>SUM(AL8:AL30)</f>
        <v>8573</v>
      </c>
      <c r="AM7" s="11">
        <f>SUM(AM8:AM30)</f>
        <v>101687</v>
      </c>
      <c r="AN7" s="11">
        <v>71761</v>
      </c>
      <c r="AO7" s="11">
        <v>6615</v>
      </c>
      <c r="AP7" s="11">
        <v>65146</v>
      </c>
      <c r="AQ7" s="13">
        <v>38499</v>
      </c>
      <c r="AR7" s="13">
        <v>1958</v>
      </c>
      <c r="AS7" s="13">
        <v>36541</v>
      </c>
      <c r="AT7" s="11">
        <v>137988</v>
      </c>
      <c r="AU7" s="13">
        <v>2991</v>
      </c>
      <c r="AV7" s="13">
        <v>134997</v>
      </c>
      <c r="AW7" s="11">
        <f>SUM(AW8:AW30)</f>
        <v>21070</v>
      </c>
      <c r="AX7" s="11">
        <f>SUM(AX8:AX30)</f>
        <v>9156</v>
      </c>
      <c r="AY7" s="11">
        <f>SUM(AY8:AY30)</f>
        <v>11914</v>
      </c>
      <c r="AZ7" s="11">
        <v>5042</v>
      </c>
      <c r="BA7" s="11">
        <v>2571</v>
      </c>
      <c r="BB7" s="11">
        <v>2471</v>
      </c>
      <c r="BC7" s="11">
        <v>16028</v>
      </c>
      <c r="BD7" s="13">
        <v>6585</v>
      </c>
      <c r="BE7" s="13">
        <v>9443</v>
      </c>
    </row>
    <row r="8" spans="1:57" s="1" customFormat="1" ht="30.2" customHeight="1" x14ac:dyDescent="0.25">
      <c r="A8" s="15" t="s">
        <v>35</v>
      </c>
      <c r="B8" s="16">
        <f t="shared" ref="B8:B30" si="1">SUM(C8,L8)</f>
        <v>113443</v>
      </c>
      <c r="C8" s="17">
        <f t="shared" ref="C8:C30" si="2">SUM(D8:E8)</f>
        <v>36275</v>
      </c>
      <c r="D8" s="16">
        <f t="shared" ref="D8:E30" si="3">SUM(G8,J8)</f>
        <v>5763</v>
      </c>
      <c r="E8" s="16">
        <f t="shared" si="3"/>
        <v>30512</v>
      </c>
      <c r="F8" s="17">
        <f t="shared" ref="F8:F30" si="4">SUM(G8:H8)</f>
        <v>21931</v>
      </c>
      <c r="G8" s="16">
        <f>SUM('[1]歸化~9208'!C8,'[1]歸化9209~'!F9)</f>
        <v>672</v>
      </c>
      <c r="H8" s="16">
        <f>SUM('[1]歸化~9208'!D8,'[1]歸化9209~'!G9)</f>
        <v>21259</v>
      </c>
      <c r="I8" s="17">
        <f t="shared" ref="I8:I30" si="5">SUM(J8:K8)</f>
        <v>14344</v>
      </c>
      <c r="J8" s="16">
        <f>'[1]10411居留外籍'!F9</f>
        <v>5091</v>
      </c>
      <c r="K8" s="16">
        <f>'[1]10411居留外籍'!G9</f>
        <v>9253</v>
      </c>
      <c r="L8" s="17">
        <f>SUM(M8:N8)</f>
        <v>77168</v>
      </c>
      <c r="M8" s="17">
        <f>SUM(P8,S8,AB8)</f>
        <v>8064</v>
      </c>
      <c r="N8" s="17">
        <f t="shared" ref="N8:N30" si="6">SUM(Q8,T8,AC8)</f>
        <v>69104</v>
      </c>
      <c r="O8" s="17">
        <v>20406</v>
      </c>
      <c r="P8" s="16">
        <v>2097</v>
      </c>
      <c r="Q8" s="16">
        <v>18309</v>
      </c>
      <c r="R8" s="17">
        <f>SUM(S8:T8)</f>
        <v>24675</v>
      </c>
      <c r="S8" s="17">
        <f t="shared" ref="S8:T30" si="7">SUM(V8,Y8)</f>
        <v>2697</v>
      </c>
      <c r="T8" s="17">
        <f t="shared" si="7"/>
        <v>21978</v>
      </c>
      <c r="U8" s="17">
        <v>15472</v>
      </c>
      <c r="V8" s="17">
        <v>1507</v>
      </c>
      <c r="W8" s="17">
        <v>13965</v>
      </c>
      <c r="X8" s="17">
        <v>9203</v>
      </c>
      <c r="Y8" s="16">
        <v>1190</v>
      </c>
      <c r="Z8" s="16">
        <v>8013</v>
      </c>
      <c r="AA8" s="17">
        <v>32087</v>
      </c>
      <c r="AB8" s="16">
        <v>3270</v>
      </c>
      <c r="AC8" s="17">
        <v>28817</v>
      </c>
      <c r="AD8" s="15" t="s">
        <v>35</v>
      </c>
      <c r="AE8" s="17">
        <f t="shared" ref="AE8:AE30" si="8">SUM(AF8:AG8)</f>
        <v>70510</v>
      </c>
      <c r="AF8" s="17">
        <f t="shared" ref="AF8:AG30" si="9">SUM(AI8,AL8,AU8)</f>
        <v>4962</v>
      </c>
      <c r="AG8" s="17">
        <f t="shared" si="9"/>
        <v>65548</v>
      </c>
      <c r="AH8" s="16">
        <v>20406</v>
      </c>
      <c r="AI8" s="16">
        <v>2097</v>
      </c>
      <c r="AJ8" s="16">
        <v>18309</v>
      </c>
      <c r="AK8" s="17">
        <f t="shared" ref="AK8:AK30" si="10">SUM(AL8:AM8)</f>
        <v>23394</v>
      </c>
      <c r="AL8" s="17">
        <f t="shared" ref="AL8:AM30" si="11">SUM(AO8,AR8)</f>
        <v>2012</v>
      </c>
      <c r="AM8" s="17">
        <f t="shared" si="11"/>
        <v>21382</v>
      </c>
      <c r="AN8" s="16">
        <v>15472</v>
      </c>
      <c r="AO8" s="16">
        <v>1507</v>
      </c>
      <c r="AP8" s="16">
        <v>13965</v>
      </c>
      <c r="AQ8" s="18">
        <v>7922</v>
      </c>
      <c r="AR8" s="18">
        <v>505</v>
      </c>
      <c r="AS8" s="18">
        <v>7417</v>
      </c>
      <c r="AT8" s="16">
        <v>26710</v>
      </c>
      <c r="AU8" s="18">
        <v>853</v>
      </c>
      <c r="AV8" s="18">
        <v>25857</v>
      </c>
      <c r="AW8" s="19">
        <f t="shared" ref="AW8:AW30" si="12">SUM(AX8:AY8)</f>
        <v>6658</v>
      </c>
      <c r="AX8" s="17">
        <f t="shared" ref="AX8:AY30" si="13">SUM(BA8,BD8)</f>
        <v>3102</v>
      </c>
      <c r="AY8" s="17">
        <f t="shared" si="13"/>
        <v>3556</v>
      </c>
      <c r="AZ8" s="17">
        <v>1281</v>
      </c>
      <c r="BA8" s="16">
        <v>685</v>
      </c>
      <c r="BB8" s="16">
        <v>596</v>
      </c>
      <c r="BC8" s="16">
        <v>5377</v>
      </c>
      <c r="BD8" s="18">
        <v>2417</v>
      </c>
      <c r="BE8" s="18">
        <v>2960</v>
      </c>
    </row>
    <row r="9" spans="1:57" s="1" customFormat="1" ht="15.95" customHeight="1" x14ac:dyDescent="0.25">
      <c r="A9" s="15" t="s">
        <v>36</v>
      </c>
      <c r="B9" s="16">
        <f t="shared" si="1"/>
        <v>65627</v>
      </c>
      <c r="C9" s="17">
        <f t="shared" si="2"/>
        <v>16604</v>
      </c>
      <c r="D9" s="16">
        <f t="shared" si="3"/>
        <v>5197</v>
      </c>
      <c r="E9" s="16">
        <f t="shared" si="3"/>
        <v>11407</v>
      </c>
      <c r="F9" s="17">
        <f t="shared" si="4"/>
        <v>6904</v>
      </c>
      <c r="G9" s="16">
        <f>SUM('[1]歸化~9208'!C9,'[1]歸化9209~'!F10)</f>
        <v>311</v>
      </c>
      <c r="H9" s="16">
        <f>SUM('[1]歸化~9208'!D9,'[1]歸化9209~'!G10)</f>
        <v>6593</v>
      </c>
      <c r="I9" s="17">
        <f t="shared" si="5"/>
        <v>9700</v>
      </c>
      <c r="J9" s="16">
        <f>'[1]10411居留外籍'!F10</f>
        <v>4886</v>
      </c>
      <c r="K9" s="16">
        <f>'[1]10411居留外籍'!G10</f>
        <v>4814</v>
      </c>
      <c r="L9" s="17">
        <f t="shared" ref="L9:L30" si="14">SUM(M9:N9)</f>
        <v>49023</v>
      </c>
      <c r="M9" s="17">
        <f t="shared" ref="M9:M30" si="15">SUM(P9,S9,AB9)</f>
        <v>5749</v>
      </c>
      <c r="N9" s="17">
        <f t="shared" si="6"/>
        <v>43274</v>
      </c>
      <c r="O9" s="17">
        <v>12664</v>
      </c>
      <c r="P9" s="16">
        <v>1412</v>
      </c>
      <c r="Q9" s="16">
        <v>11252</v>
      </c>
      <c r="R9" s="17">
        <f t="shared" ref="R9:R30" si="16">SUM(S9:T9)</f>
        <v>16829</v>
      </c>
      <c r="S9" s="17">
        <f t="shared" si="7"/>
        <v>2201</v>
      </c>
      <c r="T9" s="17">
        <f t="shared" si="7"/>
        <v>14628</v>
      </c>
      <c r="U9" s="17">
        <v>10266</v>
      </c>
      <c r="V9" s="17">
        <v>1231</v>
      </c>
      <c r="W9" s="17">
        <v>9035</v>
      </c>
      <c r="X9" s="17">
        <v>6563</v>
      </c>
      <c r="Y9" s="16">
        <v>970</v>
      </c>
      <c r="Z9" s="16">
        <v>5593</v>
      </c>
      <c r="AA9" s="17">
        <v>19530</v>
      </c>
      <c r="AB9" s="16">
        <v>2136</v>
      </c>
      <c r="AC9" s="17">
        <v>17394</v>
      </c>
      <c r="AD9" s="15" t="s">
        <v>36</v>
      </c>
      <c r="AE9" s="17">
        <f t="shared" si="8"/>
        <v>44411</v>
      </c>
      <c r="AF9" s="17">
        <f t="shared" si="9"/>
        <v>3557</v>
      </c>
      <c r="AG9" s="17">
        <f t="shared" si="9"/>
        <v>40854</v>
      </c>
      <c r="AH9" s="16">
        <v>12664</v>
      </c>
      <c r="AI9" s="16">
        <v>1412</v>
      </c>
      <c r="AJ9" s="16">
        <v>11252</v>
      </c>
      <c r="AK9" s="17">
        <f t="shared" si="10"/>
        <v>15847</v>
      </c>
      <c r="AL9" s="17">
        <f t="shared" si="11"/>
        <v>1655</v>
      </c>
      <c r="AM9" s="17">
        <f t="shared" si="11"/>
        <v>14192</v>
      </c>
      <c r="AN9" s="16">
        <v>10266</v>
      </c>
      <c r="AO9" s="16">
        <v>1231</v>
      </c>
      <c r="AP9" s="16">
        <v>9035</v>
      </c>
      <c r="AQ9" s="18">
        <v>5581</v>
      </c>
      <c r="AR9" s="18">
        <v>424</v>
      </c>
      <c r="AS9" s="18">
        <v>5157</v>
      </c>
      <c r="AT9" s="16">
        <v>15900</v>
      </c>
      <c r="AU9" s="18">
        <v>490</v>
      </c>
      <c r="AV9" s="18">
        <v>15410</v>
      </c>
      <c r="AW9" s="19">
        <f t="shared" si="12"/>
        <v>4612</v>
      </c>
      <c r="AX9" s="17">
        <f t="shared" si="13"/>
        <v>2192</v>
      </c>
      <c r="AY9" s="17">
        <f t="shared" si="13"/>
        <v>2420</v>
      </c>
      <c r="AZ9" s="17">
        <v>982</v>
      </c>
      <c r="BA9" s="16">
        <v>546</v>
      </c>
      <c r="BB9" s="16">
        <v>436</v>
      </c>
      <c r="BC9" s="16">
        <v>3630</v>
      </c>
      <c r="BD9" s="18">
        <v>1646</v>
      </c>
      <c r="BE9" s="18">
        <v>1984</v>
      </c>
    </row>
    <row r="10" spans="1:57" s="1" customFormat="1" ht="15.95" customHeight="1" x14ac:dyDescent="0.25">
      <c r="A10" s="20" t="s">
        <v>37</v>
      </c>
      <c r="B10" s="16">
        <f t="shared" si="1"/>
        <v>65436</v>
      </c>
      <c r="C10" s="17">
        <f t="shared" si="2"/>
        <v>25194</v>
      </c>
      <c r="D10" s="16">
        <f t="shared" si="3"/>
        <v>3506</v>
      </c>
      <c r="E10" s="16">
        <f t="shared" si="3"/>
        <v>21688</v>
      </c>
      <c r="F10" s="17">
        <f t="shared" si="4"/>
        <v>16242</v>
      </c>
      <c r="G10" s="16">
        <f>SUM('[1]歸化~9208'!C10,'[1]歸化9209~'!F11)</f>
        <v>514</v>
      </c>
      <c r="H10" s="16">
        <f>SUM('[1]歸化~9208'!D10,'[1]歸化9209~'!G11)</f>
        <v>15728</v>
      </c>
      <c r="I10" s="17">
        <f t="shared" si="5"/>
        <v>8952</v>
      </c>
      <c r="J10" s="16">
        <f>'[1]10411居留外籍'!F11</f>
        <v>2992</v>
      </c>
      <c r="K10" s="16">
        <f>'[1]10411居留外籍'!G11</f>
        <v>5960</v>
      </c>
      <c r="L10" s="17">
        <f t="shared" si="14"/>
        <v>40242</v>
      </c>
      <c r="M10" s="17">
        <f t="shared" si="15"/>
        <v>3403</v>
      </c>
      <c r="N10" s="17">
        <f t="shared" si="6"/>
        <v>36839</v>
      </c>
      <c r="O10" s="17">
        <v>9161</v>
      </c>
      <c r="P10" s="16">
        <v>877</v>
      </c>
      <c r="Q10" s="16">
        <v>8284</v>
      </c>
      <c r="R10" s="17">
        <f t="shared" si="16"/>
        <v>12813</v>
      </c>
      <c r="S10" s="17">
        <f t="shared" si="7"/>
        <v>1293</v>
      </c>
      <c r="T10" s="17">
        <f t="shared" si="7"/>
        <v>11520</v>
      </c>
      <c r="U10" s="17">
        <v>7789</v>
      </c>
      <c r="V10" s="17">
        <v>769</v>
      </c>
      <c r="W10" s="17">
        <v>7020</v>
      </c>
      <c r="X10" s="17">
        <v>5024</v>
      </c>
      <c r="Y10" s="16">
        <v>524</v>
      </c>
      <c r="Z10" s="16">
        <v>4500</v>
      </c>
      <c r="AA10" s="17">
        <v>18268</v>
      </c>
      <c r="AB10" s="16">
        <v>1233</v>
      </c>
      <c r="AC10" s="17">
        <v>17035</v>
      </c>
      <c r="AD10" s="20" t="s">
        <v>38</v>
      </c>
      <c r="AE10" s="17">
        <f t="shared" si="8"/>
        <v>38188</v>
      </c>
      <c r="AF10" s="17">
        <f t="shared" si="9"/>
        <v>2541</v>
      </c>
      <c r="AG10" s="17">
        <f t="shared" si="9"/>
        <v>35647</v>
      </c>
      <c r="AH10" s="16">
        <v>9161</v>
      </c>
      <c r="AI10" s="16">
        <v>877</v>
      </c>
      <c r="AJ10" s="16">
        <v>8284</v>
      </c>
      <c r="AK10" s="17">
        <f t="shared" si="10"/>
        <v>12306</v>
      </c>
      <c r="AL10" s="17">
        <f t="shared" si="11"/>
        <v>1030</v>
      </c>
      <c r="AM10" s="17">
        <f t="shared" si="11"/>
        <v>11276</v>
      </c>
      <c r="AN10" s="16">
        <v>7789</v>
      </c>
      <c r="AO10" s="16">
        <v>769</v>
      </c>
      <c r="AP10" s="16">
        <v>7020</v>
      </c>
      <c r="AQ10" s="18">
        <v>4517</v>
      </c>
      <c r="AR10" s="18">
        <v>261</v>
      </c>
      <c r="AS10" s="18">
        <v>4256</v>
      </c>
      <c r="AT10" s="16">
        <v>16721</v>
      </c>
      <c r="AU10" s="18">
        <v>634</v>
      </c>
      <c r="AV10" s="18">
        <v>16087</v>
      </c>
      <c r="AW10" s="19">
        <f t="shared" si="12"/>
        <v>2054</v>
      </c>
      <c r="AX10" s="17">
        <f t="shared" si="13"/>
        <v>862</v>
      </c>
      <c r="AY10" s="17">
        <f t="shared" si="13"/>
        <v>1192</v>
      </c>
      <c r="AZ10" s="17">
        <v>507</v>
      </c>
      <c r="BA10" s="16">
        <v>263</v>
      </c>
      <c r="BB10" s="16">
        <v>244</v>
      </c>
      <c r="BC10" s="16">
        <v>1547</v>
      </c>
      <c r="BD10" s="18">
        <v>599</v>
      </c>
      <c r="BE10" s="18">
        <v>948</v>
      </c>
    </row>
    <row r="11" spans="1:57" s="1" customFormat="1" ht="30.2" customHeight="1" x14ac:dyDescent="0.25">
      <c r="A11" s="15" t="s">
        <v>39</v>
      </c>
      <c r="B11" s="16">
        <f t="shared" si="1"/>
        <v>61703</v>
      </c>
      <c r="C11" s="17">
        <f t="shared" si="2"/>
        <v>21076</v>
      </c>
      <c r="D11" s="16">
        <f t="shared" si="3"/>
        <v>3312</v>
      </c>
      <c r="E11" s="16">
        <f t="shared" si="3"/>
        <v>17764</v>
      </c>
      <c r="F11" s="17">
        <f t="shared" si="4"/>
        <v>13619</v>
      </c>
      <c r="G11" s="16">
        <f>SUM('[1]歸化~9208'!C11,'[1]歸化9209~'!F12)</f>
        <v>269</v>
      </c>
      <c r="H11" s="16">
        <f>SUM('[1]歸化~9208'!D11,'[1]歸化9209~'!G12)</f>
        <v>13350</v>
      </c>
      <c r="I11" s="17">
        <f t="shared" si="5"/>
        <v>7457</v>
      </c>
      <c r="J11" s="16">
        <f>'[1]10411居留外籍'!F12</f>
        <v>3043</v>
      </c>
      <c r="K11" s="16">
        <f>'[1]10411居留外籍'!G12</f>
        <v>4414</v>
      </c>
      <c r="L11" s="17">
        <f t="shared" si="14"/>
        <v>40627</v>
      </c>
      <c r="M11" s="17">
        <f t="shared" si="15"/>
        <v>2727</v>
      </c>
      <c r="N11" s="17">
        <f t="shared" si="6"/>
        <v>37900</v>
      </c>
      <c r="O11" s="17">
        <v>12608</v>
      </c>
      <c r="P11" s="16">
        <v>723</v>
      </c>
      <c r="Q11" s="16">
        <v>11885</v>
      </c>
      <c r="R11" s="17">
        <f t="shared" si="16"/>
        <v>13061</v>
      </c>
      <c r="S11" s="17">
        <f t="shared" si="7"/>
        <v>1239</v>
      </c>
      <c r="T11" s="17">
        <f t="shared" si="7"/>
        <v>11822</v>
      </c>
      <c r="U11" s="17">
        <v>7996</v>
      </c>
      <c r="V11" s="17">
        <v>741</v>
      </c>
      <c r="W11" s="17">
        <v>7255</v>
      </c>
      <c r="X11" s="17">
        <v>5065</v>
      </c>
      <c r="Y11" s="16">
        <v>498</v>
      </c>
      <c r="Z11" s="16">
        <v>4567</v>
      </c>
      <c r="AA11" s="17">
        <v>14958</v>
      </c>
      <c r="AB11" s="16">
        <v>765</v>
      </c>
      <c r="AC11" s="17">
        <v>14193</v>
      </c>
      <c r="AD11" s="15" t="s">
        <v>39</v>
      </c>
      <c r="AE11" s="17">
        <f t="shared" si="8"/>
        <v>38541</v>
      </c>
      <c r="AF11" s="17">
        <f t="shared" si="9"/>
        <v>1857</v>
      </c>
      <c r="AG11" s="17">
        <f t="shared" si="9"/>
        <v>36684</v>
      </c>
      <c r="AH11" s="16">
        <v>12608</v>
      </c>
      <c r="AI11" s="16">
        <v>723</v>
      </c>
      <c r="AJ11" s="16">
        <v>11885</v>
      </c>
      <c r="AK11" s="17">
        <f t="shared" si="10"/>
        <v>12451</v>
      </c>
      <c r="AL11" s="17">
        <f t="shared" si="11"/>
        <v>943</v>
      </c>
      <c r="AM11" s="17">
        <f t="shared" si="11"/>
        <v>11508</v>
      </c>
      <c r="AN11" s="16">
        <v>7996</v>
      </c>
      <c r="AO11" s="16">
        <v>741</v>
      </c>
      <c r="AP11" s="16">
        <v>7255</v>
      </c>
      <c r="AQ11" s="18">
        <v>4455</v>
      </c>
      <c r="AR11" s="18">
        <v>202</v>
      </c>
      <c r="AS11" s="18">
        <v>4253</v>
      </c>
      <c r="AT11" s="16">
        <v>13482</v>
      </c>
      <c r="AU11" s="18">
        <v>191</v>
      </c>
      <c r="AV11" s="18">
        <v>13291</v>
      </c>
      <c r="AW11" s="19">
        <f t="shared" si="12"/>
        <v>2086</v>
      </c>
      <c r="AX11" s="17">
        <f t="shared" si="13"/>
        <v>870</v>
      </c>
      <c r="AY11" s="17">
        <f t="shared" si="13"/>
        <v>1216</v>
      </c>
      <c r="AZ11" s="17">
        <v>610</v>
      </c>
      <c r="BA11" s="16">
        <v>296</v>
      </c>
      <c r="BB11" s="16">
        <v>314</v>
      </c>
      <c r="BC11" s="16">
        <v>1476</v>
      </c>
      <c r="BD11" s="18">
        <v>574</v>
      </c>
      <c r="BE11" s="18">
        <v>902</v>
      </c>
    </row>
    <row r="12" spans="1:57" s="1" customFormat="1" ht="15.95" customHeight="1" x14ac:dyDescent="0.25">
      <c r="A12" s="15" t="s">
        <v>40</v>
      </c>
      <c r="B12" s="16">
        <f t="shared" si="1"/>
        <v>36104</v>
      </c>
      <c r="C12" s="17">
        <f t="shared" si="2"/>
        <v>13069</v>
      </c>
      <c r="D12" s="16">
        <f t="shared" si="3"/>
        <v>1514</v>
      </c>
      <c r="E12" s="16">
        <f t="shared" si="3"/>
        <v>11555</v>
      </c>
      <c r="F12" s="17">
        <f t="shared" si="4"/>
        <v>9411</v>
      </c>
      <c r="G12" s="16">
        <f>SUM('[1]歸化~9208'!C12,'[1]歸化9209~'!F13)</f>
        <v>100</v>
      </c>
      <c r="H12" s="16">
        <f>SUM('[1]歸化~9208'!D12,'[1]歸化9209~'!G13)</f>
        <v>9311</v>
      </c>
      <c r="I12" s="17">
        <f t="shared" si="5"/>
        <v>3658</v>
      </c>
      <c r="J12" s="16">
        <f>'[1]10411居留外籍'!F13</f>
        <v>1414</v>
      </c>
      <c r="K12" s="16">
        <f>'[1]10411居留外籍'!G13</f>
        <v>2244</v>
      </c>
      <c r="L12" s="17">
        <f t="shared" si="14"/>
        <v>23035</v>
      </c>
      <c r="M12" s="17">
        <f t="shared" si="15"/>
        <v>1503</v>
      </c>
      <c r="N12" s="17">
        <f t="shared" si="6"/>
        <v>21532</v>
      </c>
      <c r="O12" s="17">
        <v>6258</v>
      </c>
      <c r="P12" s="16">
        <v>558</v>
      </c>
      <c r="Q12" s="16">
        <v>5700</v>
      </c>
      <c r="R12" s="17">
        <f t="shared" si="16"/>
        <v>7007</v>
      </c>
      <c r="S12" s="17">
        <f t="shared" si="7"/>
        <v>565</v>
      </c>
      <c r="T12" s="17">
        <f t="shared" si="7"/>
        <v>6442</v>
      </c>
      <c r="U12" s="17">
        <v>4455</v>
      </c>
      <c r="V12" s="17">
        <v>352</v>
      </c>
      <c r="W12" s="17">
        <v>4103</v>
      </c>
      <c r="X12" s="17">
        <v>2552</v>
      </c>
      <c r="Y12" s="16">
        <v>213</v>
      </c>
      <c r="Z12" s="16">
        <v>2339</v>
      </c>
      <c r="AA12" s="17">
        <v>9770</v>
      </c>
      <c r="AB12" s="16">
        <v>380</v>
      </c>
      <c r="AC12" s="17">
        <v>9390</v>
      </c>
      <c r="AD12" s="15" t="s">
        <v>40</v>
      </c>
      <c r="AE12" s="17">
        <f t="shared" si="8"/>
        <v>22143</v>
      </c>
      <c r="AF12" s="17">
        <f t="shared" si="9"/>
        <v>1137</v>
      </c>
      <c r="AG12" s="17">
        <f t="shared" si="9"/>
        <v>21006</v>
      </c>
      <c r="AH12" s="16">
        <v>6258</v>
      </c>
      <c r="AI12" s="16">
        <v>558</v>
      </c>
      <c r="AJ12" s="16">
        <v>5700</v>
      </c>
      <c r="AK12" s="17">
        <f t="shared" si="10"/>
        <v>6733</v>
      </c>
      <c r="AL12" s="17">
        <f t="shared" si="11"/>
        <v>433</v>
      </c>
      <c r="AM12" s="17">
        <f t="shared" si="11"/>
        <v>6300</v>
      </c>
      <c r="AN12" s="16">
        <v>4455</v>
      </c>
      <c r="AO12" s="16">
        <v>352</v>
      </c>
      <c r="AP12" s="16">
        <v>4103</v>
      </c>
      <c r="AQ12" s="18">
        <v>2278</v>
      </c>
      <c r="AR12" s="18">
        <v>81</v>
      </c>
      <c r="AS12" s="18">
        <v>2197</v>
      </c>
      <c r="AT12" s="16">
        <v>9152</v>
      </c>
      <c r="AU12" s="18">
        <v>146</v>
      </c>
      <c r="AV12" s="18">
        <v>9006</v>
      </c>
      <c r="AW12" s="19">
        <f t="shared" si="12"/>
        <v>892</v>
      </c>
      <c r="AX12" s="17">
        <f t="shared" si="13"/>
        <v>366</v>
      </c>
      <c r="AY12" s="17">
        <f t="shared" si="13"/>
        <v>526</v>
      </c>
      <c r="AZ12" s="17">
        <v>274</v>
      </c>
      <c r="BA12" s="16">
        <v>132</v>
      </c>
      <c r="BB12" s="16">
        <v>142</v>
      </c>
      <c r="BC12" s="16">
        <v>618</v>
      </c>
      <c r="BD12" s="18">
        <v>234</v>
      </c>
      <c r="BE12" s="18">
        <v>384</v>
      </c>
    </row>
    <row r="13" spans="1:57" s="1" customFormat="1" ht="15.95" customHeight="1" x14ac:dyDescent="0.25">
      <c r="A13" s="15" t="s">
        <v>41</v>
      </c>
      <c r="B13" s="16">
        <f t="shared" si="1"/>
        <v>65645</v>
      </c>
      <c r="C13" s="17">
        <f t="shared" si="2"/>
        <v>20309</v>
      </c>
      <c r="D13" s="16">
        <f t="shared" si="3"/>
        <v>2353</v>
      </c>
      <c r="E13" s="16">
        <f t="shared" si="3"/>
        <v>17956</v>
      </c>
      <c r="F13" s="17">
        <f t="shared" si="4"/>
        <v>14464</v>
      </c>
      <c r="G13" s="16">
        <f>SUM('[1]歸化~9208'!C13,'[1]歸化9209~'!F14)</f>
        <v>192</v>
      </c>
      <c r="H13" s="16">
        <f>SUM('[1]歸化~9208'!D13,'[1]歸化9209~'!G14)</f>
        <v>14272</v>
      </c>
      <c r="I13" s="17">
        <f t="shared" si="5"/>
        <v>5845</v>
      </c>
      <c r="J13" s="16">
        <f>'[1]10411居留外籍'!F14</f>
        <v>2161</v>
      </c>
      <c r="K13" s="16">
        <f>'[1]10411居留外籍'!G14</f>
        <v>3684</v>
      </c>
      <c r="L13" s="17">
        <f t="shared" si="14"/>
        <v>45336</v>
      </c>
      <c r="M13" s="17">
        <f t="shared" si="15"/>
        <v>2947</v>
      </c>
      <c r="N13" s="17">
        <f t="shared" si="6"/>
        <v>42389</v>
      </c>
      <c r="O13" s="17">
        <v>16590</v>
      </c>
      <c r="P13" s="16">
        <v>1196</v>
      </c>
      <c r="Q13" s="16">
        <v>15394</v>
      </c>
      <c r="R13" s="17">
        <f t="shared" si="16"/>
        <v>11701</v>
      </c>
      <c r="S13" s="17">
        <f t="shared" si="7"/>
        <v>1065</v>
      </c>
      <c r="T13" s="17">
        <f t="shared" si="7"/>
        <v>10636</v>
      </c>
      <c r="U13" s="17">
        <v>7274</v>
      </c>
      <c r="V13" s="17">
        <v>668</v>
      </c>
      <c r="W13" s="17">
        <v>6606</v>
      </c>
      <c r="X13" s="17">
        <v>4427</v>
      </c>
      <c r="Y13" s="16">
        <v>397</v>
      </c>
      <c r="Z13" s="16">
        <v>4030</v>
      </c>
      <c r="AA13" s="17">
        <v>17045</v>
      </c>
      <c r="AB13" s="16">
        <v>686</v>
      </c>
      <c r="AC13" s="17">
        <v>16359</v>
      </c>
      <c r="AD13" s="15" t="s">
        <v>41</v>
      </c>
      <c r="AE13" s="17">
        <f t="shared" si="8"/>
        <v>43566</v>
      </c>
      <c r="AF13" s="17">
        <f t="shared" si="9"/>
        <v>2220</v>
      </c>
      <c r="AG13" s="17">
        <f t="shared" si="9"/>
        <v>41346</v>
      </c>
      <c r="AH13" s="16">
        <v>16590</v>
      </c>
      <c r="AI13" s="16">
        <v>1196</v>
      </c>
      <c r="AJ13" s="16">
        <v>15394</v>
      </c>
      <c r="AK13" s="17">
        <f t="shared" si="10"/>
        <v>11188</v>
      </c>
      <c r="AL13" s="17">
        <f t="shared" si="11"/>
        <v>819</v>
      </c>
      <c r="AM13" s="17">
        <f t="shared" si="11"/>
        <v>10369</v>
      </c>
      <c r="AN13" s="16">
        <v>7274</v>
      </c>
      <c r="AO13" s="16">
        <v>668</v>
      </c>
      <c r="AP13" s="16">
        <v>6606</v>
      </c>
      <c r="AQ13" s="18">
        <v>3914</v>
      </c>
      <c r="AR13" s="18">
        <v>151</v>
      </c>
      <c r="AS13" s="18">
        <v>3763</v>
      </c>
      <c r="AT13" s="16">
        <v>15788</v>
      </c>
      <c r="AU13" s="18">
        <v>205</v>
      </c>
      <c r="AV13" s="18">
        <v>15583</v>
      </c>
      <c r="AW13" s="19">
        <f t="shared" si="12"/>
        <v>1770</v>
      </c>
      <c r="AX13" s="17">
        <f t="shared" si="13"/>
        <v>727</v>
      </c>
      <c r="AY13" s="17">
        <f t="shared" si="13"/>
        <v>1043</v>
      </c>
      <c r="AZ13" s="17">
        <v>513</v>
      </c>
      <c r="BA13" s="16">
        <v>246</v>
      </c>
      <c r="BB13" s="16">
        <v>267</v>
      </c>
      <c r="BC13" s="16">
        <v>1257</v>
      </c>
      <c r="BD13" s="18">
        <v>481</v>
      </c>
      <c r="BE13" s="18">
        <v>776</v>
      </c>
    </row>
    <row r="14" spans="1:57" s="1" customFormat="1" ht="30.2" customHeight="1" x14ac:dyDescent="0.25">
      <c r="A14" s="15" t="s">
        <v>42</v>
      </c>
      <c r="B14" s="16">
        <f t="shared" si="1"/>
        <v>9302</v>
      </c>
      <c r="C14" s="17">
        <f t="shared" si="2"/>
        <v>3832</v>
      </c>
      <c r="D14" s="16">
        <f t="shared" si="3"/>
        <v>342</v>
      </c>
      <c r="E14" s="16">
        <f t="shared" si="3"/>
        <v>3490</v>
      </c>
      <c r="F14" s="17">
        <f t="shared" si="4"/>
        <v>2902</v>
      </c>
      <c r="G14" s="16">
        <f>SUM('[1]歸化~9208'!C14,'[1]歸化9209~'!F17)</f>
        <v>27</v>
      </c>
      <c r="H14" s="16">
        <f>SUM('[1]歸化~9208'!D14,'[1]歸化9209~'!G17)</f>
        <v>2875</v>
      </c>
      <c r="I14" s="17">
        <f t="shared" si="5"/>
        <v>930</v>
      </c>
      <c r="J14" s="16">
        <f>'[1]10411居留外籍'!F15</f>
        <v>315</v>
      </c>
      <c r="K14" s="16">
        <f>'[1]10411居留外籍'!G15</f>
        <v>615</v>
      </c>
      <c r="L14" s="17">
        <f t="shared" si="14"/>
        <v>5470</v>
      </c>
      <c r="M14" s="17">
        <f t="shared" si="15"/>
        <v>270</v>
      </c>
      <c r="N14" s="17">
        <f t="shared" si="6"/>
        <v>5200</v>
      </c>
      <c r="O14" s="17">
        <v>1348</v>
      </c>
      <c r="P14" s="16">
        <v>75</v>
      </c>
      <c r="Q14" s="16">
        <v>1273</v>
      </c>
      <c r="R14" s="17">
        <f t="shared" si="16"/>
        <v>1879</v>
      </c>
      <c r="S14" s="17">
        <f t="shared" si="7"/>
        <v>123</v>
      </c>
      <c r="T14" s="17">
        <f t="shared" si="7"/>
        <v>1756</v>
      </c>
      <c r="U14" s="17">
        <v>1230</v>
      </c>
      <c r="V14" s="17">
        <v>78</v>
      </c>
      <c r="W14" s="17">
        <v>1152</v>
      </c>
      <c r="X14" s="17">
        <v>649</v>
      </c>
      <c r="Y14" s="16">
        <v>45</v>
      </c>
      <c r="Z14" s="16">
        <v>604</v>
      </c>
      <c r="AA14" s="17">
        <v>2243</v>
      </c>
      <c r="AB14" s="16">
        <v>72</v>
      </c>
      <c r="AC14" s="17">
        <v>2171</v>
      </c>
      <c r="AD14" s="15" t="s">
        <v>42</v>
      </c>
      <c r="AE14" s="17">
        <f t="shared" si="8"/>
        <v>5272</v>
      </c>
      <c r="AF14" s="17">
        <f t="shared" si="9"/>
        <v>199</v>
      </c>
      <c r="AG14" s="17">
        <f t="shared" si="9"/>
        <v>5073</v>
      </c>
      <c r="AH14" s="16">
        <v>1348</v>
      </c>
      <c r="AI14" s="16">
        <v>75</v>
      </c>
      <c r="AJ14" s="16">
        <v>1273</v>
      </c>
      <c r="AK14" s="17">
        <f t="shared" si="10"/>
        <v>1825</v>
      </c>
      <c r="AL14" s="17">
        <f t="shared" si="11"/>
        <v>99</v>
      </c>
      <c r="AM14" s="17">
        <f t="shared" si="11"/>
        <v>1726</v>
      </c>
      <c r="AN14" s="16">
        <v>1230</v>
      </c>
      <c r="AO14" s="16">
        <v>78</v>
      </c>
      <c r="AP14" s="16">
        <v>1152</v>
      </c>
      <c r="AQ14" s="18">
        <v>595</v>
      </c>
      <c r="AR14" s="18">
        <v>21</v>
      </c>
      <c r="AS14" s="18">
        <v>574</v>
      </c>
      <c r="AT14" s="16">
        <v>2099</v>
      </c>
      <c r="AU14" s="18">
        <v>25</v>
      </c>
      <c r="AV14" s="18">
        <v>2074</v>
      </c>
      <c r="AW14" s="19">
        <f t="shared" si="12"/>
        <v>198</v>
      </c>
      <c r="AX14" s="17">
        <f t="shared" si="13"/>
        <v>71</v>
      </c>
      <c r="AY14" s="17">
        <f t="shared" si="13"/>
        <v>127</v>
      </c>
      <c r="AZ14" s="17">
        <v>54</v>
      </c>
      <c r="BA14" s="16">
        <v>24</v>
      </c>
      <c r="BB14" s="16">
        <v>30</v>
      </c>
      <c r="BC14" s="16">
        <v>144</v>
      </c>
      <c r="BD14" s="18">
        <v>47</v>
      </c>
      <c r="BE14" s="18">
        <v>97</v>
      </c>
    </row>
    <row r="15" spans="1:57" s="1" customFormat="1" ht="15.95" customHeight="1" x14ac:dyDescent="0.25">
      <c r="A15" s="15" t="s">
        <v>43</v>
      </c>
      <c r="B15" s="16">
        <f t="shared" si="1"/>
        <v>14949</v>
      </c>
      <c r="C15" s="17">
        <f t="shared" si="2"/>
        <v>7403</v>
      </c>
      <c r="D15" s="16">
        <f t="shared" si="3"/>
        <v>677</v>
      </c>
      <c r="E15" s="16">
        <f t="shared" si="3"/>
        <v>6726</v>
      </c>
      <c r="F15" s="17">
        <f t="shared" si="4"/>
        <v>5418</v>
      </c>
      <c r="G15" s="16">
        <f>SUM('[1]歸化~9208'!C15,'[1]歸化9209~'!F18)</f>
        <v>85</v>
      </c>
      <c r="H15" s="16">
        <f>SUM('[1]歸化~9208'!D15,'[1]歸化9209~'!G18)</f>
        <v>5333</v>
      </c>
      <c r="I15" s="17">
        <f t="shared" si="5"/>
        <v>1985</v>
      </c>
      <c r="J15" s="16">
        <f>'[1]10411居留外籍'!F16</f>
        <v>592</v>
      </c>
      <c r="K15" s="16">
        <f>'[1]10411居留外籍'!G16</f>
        <v>1393</v>
      </c>
      <c r="L15" s="17">
        <f t="shared" si="14"/>
        <v>7546</v>
      </c>
      <c r="M15" s="17">
        <f t="shared" si="15"/>
        <v>418</v>
      </c>
      <c r="N15" s="17">
        <f t="shared" si="6"/>
        <v>7128</v>
      </c>
      <c r="O15" s="17">
        <v>1600</v>
      </c>
      <c r="P15" s="16">
        <v>127</v>
      </c>
      <c r="Q15" s="16">
        <v>1473</v>
      </c>
      <c r="R15" s="17">
        <f t="shared" si="16"/>
        <v>2494</v>
      </c>
      <c r="S15" s="17">
        <f t="shared" si="7"/>
        <v>191</v>
      </c>
      <c r="T15" s="17">
        <f t="shared" si="7"/>
        <v>2303</v>
      </c>
      <c r="U15" s="17">
        <v>1432</v>
      </c>
      <c r="V15" s="17">
        <v>116</v>
      </c>
      <c r="W15" s="17">
        <v>1316</v>
      </c>
      <c r="X15" s="17">
        <v>1062</v>
      </c>
      <c r="Y15" s="16">
        <v>75</v>
      </c>
      <c r="Z15" s="16">
        <v>987</v>
      </c>
      <c r="AA15" s="17">
        <v>3452</v>
      </c>
      <c r="AB15" s="16">
        <v>100</v>
      </c>
      <c r="AC15" s="17">
        <v>3352</v>
      </c>
      <c r="AD15" s="15" t="s">
        <v>43</v>
      </c>
      <c r="AE15" s="17">
        <f t="shared" si="8"/>
        <v>7254</v>
      </c>
      <c r="AF15" s="17">
        <f t="shared" si="9"/>
        <v>301</v>
      </c>
      <c r="AG15" s="17">
        <f t="shared" si="9"/>
        <v>6953</v>
      </c>
      <c r="AH15" s="16">
        <v>1600</v>
      </c>
      <c r="AI15" s="16">
        <v>127</v>
      </c>
      <c r="AJ15" s="16">
        <v>1473</v>
      </c>
      <c r="AK15" s="17">
        <f t="shared" si="10"/>
        <v>2396</v>
      </c>
      <c r="AL15" s="17">
        <f t="shared" si="11"/>
        <v>145</v>
      </c>
      <c r="AM15" s="17">
        <f t="shared" si="11"/>
        <v>2251</v>
      </c>
      <c r="AN15" s="16">
        <v>1432</v>
      </c>
      <c r="AO15" s="16">
        <v>116</v>
      </c>
      <c r="AP15" s="16">
        <v>1316</v>
      </c>
      <c r="AQ15" s="18">
        <v>964</v>
      </c>
      <c r="AR15" s="18">
        <v>29</v>
      </c>
      <c r="AS15" s="18">
        <v>935</v>
      </c>
      <c r="AT15" s="16">
        <v>3258</v>
      </c>
      <c r="AU15" s="18">
        <v>29</v>
      </c>
      <c r="AV15" s="18">
        <v>3229</v>
      </c>
      <c r="AW15" s="19">
        <f t="shared" si="12"/>
        <v>292</v>
      </c>
      <c r="AX15" s="17">
        <f t="shared" si="13"/>
        <v>117</v>
      </c>
      <c r="AY15" s="17">
        <f t="shared" si="13"/>
        <v>175</v>
      </c>
      <c r="AZ15" s="17">
        <v>98</v>
      </c>
      <c r="BA15" s="16">
        <v>46</v>
      </c>
      <c r="BB15" s="16">
        <v>52</v>
      </c>
      <c r="BC15" s="16">
        <v>194</v>
      </c>
      <c r="BD15" s="18">
        <v>71</v>
      </c>
      <c r="BE15" s="18">
        <v>123</v>
      </c>
    </row>
    <row r="16" spans="1:57" s="1" customFormat="1" ht="15.95" customHeight="1" x14ac:dyDescent="0.25">
      <c r="A16" s="15" t="s">
        <v>44</v>
      </c>
      <c r="B16" s="16">
        <f t="shared" si="1"/>
        <v>15062</v>
      </c>
      <c r="C16" s="17">
        <f t="shared" si="2"/>
        <v>6497</v>
      </c>
      <c r="D16" s="16">
        <f t="shared" si="3"/>
        <v>388</v>
      </c>
      <c r="E16" s="16">
        <f t="shared" si="3"/>
        <v>6109</v>
      </c>
      <c r="F16" s="17">
        <f t="shared" si="4"/>
        <v>5122</v>
      </c>
      <c r="G16" s="16">
        <f>SUM('[1]歸化~9208'!C16,'[1]歸化9209~'!F19)</f>
        <v>44</v>
      </c>
      <c r="H16" s="16">
        <f>SUM('[1]歸化~9208'!D16,'[1]歸化9209~'!G19)</f>
        <v>5078</v>
      </c>
      <c r="I16" s="17">
        <f t="shared" si="5"/>
        <v>1375</v>
      </c>
      <c r="J16" s="16">
        <f>'[1]10411居留外籍'!F17</f>
        <v>344</v>
      </c>
      <c r="K16" s="16">
        <f>'[1]10411居留外籍'!G17</f>
        <v>1031</v>
      </c>
      <c r="L16" s="17">
        <f t="shared" si="14"/>
        <v>8565</v>
      </c>
      <c r="M16" s="17">
        <f t="shared" si="15"/>
        <v>328</v>
      </c>
      <c r="N16" s="17">
        <f t="shared" si="6"/>
        <v>8237</v>
      </c>
      <c r="O16" s="17">
        <v>1994</v>
      </c>
      <c r="P16" s="16">
        <v>124</v>
      </c>
      <c r="Q16" s="16">
        <v>1870</v>
      </c>
      <c r="R16" s="17">
        <f t="shared" si="16"/>
        <v>2418</v>
      </c>
      <c r="S16" s="17">
        <f t="shared" si="7"/>
        <v>153</v>
      </c>
      <c r="T16" s="17">
        <f t="shared" si="7"/>
        <v>2265</v>
      </c>
      <c r="U16" s="17">
        <v>1520</v>
      </c>
      <c r="V16" s="17">
        <v>95</v>
      </c>
      <c r="W16" s="17">
        <v>1425</v>
      </c>
      <c r="X16" s="17">
        <v>898</v>
      </c>
      <c r="Y16" s="16">
        <v>58</v>
      </c>
      <c r="Z16" s="16">
        <v>840</v>
      </c>
      <c r="AA16" s="17">
        <v>4153</v>
      </c>
      <c r="AB16" s="16">
        <v>51</v>
      </c>
      <c r="AC16" s="17">
        <v>4102</v>
      </c>
      <c r="AD16" s="15" t="s">
        <v>44</v>
      </c>
      <c r="AE16" s="17">
        <f t="shared" si="8"/>
        <v>8382</v>
      </c>
      <c r="AF16" s="17">
        <f t="shared" si="9"/>
        <v>277</v>
      </c>
      <c r="AG16" s="17">
        <f t="shared" si="9"/>
        <v>8105</v>
      </c>
      <c r="AH16" s="16">
        <v>1994</v>
      </c>
      <c r="AI16" s="16">
        <v>124</v>
      </c>
      <c r="AJ16" s="16">
        <v>1870</v>
      </c>
      <c r="AK16" s="17">
        <f t="shared" si="10"/>
        <v>2346</v>
      </c>
      <c r="AL16" s="17">
        <f t="shared" si="11"/>
        <v>120</v>
      </c>
      <c r="AM16" s="17">
        <f t="shared" si="11"/>
        <v>2226</v>
      </c>
      <c r="AN16" s="16">
        <v>1520</v>
      </c>
      <c r="AO16" s="16">
        <v>95</v>
      </c>
      <c r="AP16" s="16">
        <v>1425</v>
      </c>
      <c r="AQ16" s="18">
        <v>826</v>
      </c>
      <c r="AR16" s="18">
        <v>25</v>
      </c>
      <c r="AS16" s="18">
        <v>801</v>
      </c>
      <c r="AT16" s="16">
        <v>4042</v>
      </c>
      <c r="AU16" s="18">
        <v>33</v>
      </c>
      <c r="AV16" s="18">
        <v>4009</v>
      </c>
      <c r="AW16" s="19">
        <f t="shared" si="12"/>
        <v>183</v>
      </c>
      <c r="AX16" s="17">
        <f t="shared" si="13"/>
        <v>51</v>
      </c>
      <c r="AY16" s="17">
        <f t="shared" si="13"/>
        <v>132</v>
      </c>
      <c r="AZ16" s="17">
        <v>72</v>
      </c>
      <c r="BA16" s="16">
        <v>33</v>
      </c>
      <c r="BB16" s="16">
        <v>39</v>
      </c>
      <c r="BC16" s="16">
        <v>111</v>
      </c>
      <c r="BD16" s="18">
        <v>18</v>
      </c>
      <c r="BE16" s="18">
        <v>93</v>
      </c>
    </row>
    <row r="17" spans="1:57" s="1" customFormat="1" ht="15.95" customHeight="1" x14ac:dyDescent="0.25">
      <c r="A17" s="15" t="s">
        <v>45</v>
      </c>
      <c r="B17" s="16">
        <f t="shared" si="1"/>
        <v>24622</v>
      </c>
      <c r="C17" s="17">
        <f t="shared" si="2"/>
        <v>11667</v>
      </c>
      <c r="D17" s="16">
        <f t="shared" si="3"/>
        <v>788</v>
      </c>
      <c r="E17" s="16">
        <f t="shared" si="3"/>
        <v>10879</v>
      </c>
      <c r="F17" s="17">
        <f t="shared" si="4"/>
        <v>9070</v>
      </c>
      <c r="G17" s="16">
        <f>SUM('[1]歸化~9208'!C17,'[1]歸化9209~'!F20)</f>
        <v>79</v>
      </c>
      <c r="H17" s="16">
        <f>SUM('[1]歸化~9208'!D17,'[1]歸化9209~'!G20)</f>
        <v>8991</v>
      </c>
      <c r="I17" s="17">
        <f t="shared" si="5"/>
        <v>2597</v>
      </c>
      <c r="J17" s="16">
        <f>'[1]10411居留外籍'!F18</f>
        <v>709</v>
      </c>
      <c r="K17" s="16">
        <f>'[1]10411居留外籍'!G18</f>
        <v>1888</v>
      </c>
      <c r="L17" s="17">
        <f t="shared" si="14"/>
        <v>12955</v>
      </c>
      <c r="M17" s="17">
        <f t="shared" si="15"/>
        <v>521</v>
      </c>
      <c r="N17" s="17">
        <f t="shared" si="6"/>
        <v>12434</v>
      </c>
      <c r="O17" s="17">
        <v>3264</v>
      </c>
      <c r="P17" s="16">
        <v>134</v>
      </c>
      <c r="Q17" s="16">
        <v>3130</v>
      </c>
      <c r="R17" s="17">
        <f t="shared" si="16"/>
        <v>4353</v>
      </c>
      <c r="S17" s="17">
        <f t="shared" si="7"/>
        <v>281</v>
      </c>
      <c r="T17" s="17">
        <f t="shared" si="7"/>
        <v>4072</v>
      </c>
      <c r="U17" s="17">
        <v>2924</v>
      </c>
      <c r="V17" s="17">
        <v>199</v>
      </c>
      <c r="W17" s="17">
        <v>2725</v>
      </c>
      <c r="X17" s="17">
        <v>1429</v>
      </c>
      <c r="Y17" s="16">
        <v>82</v>
      </c>
      <c r="Z17" s="16">
        <v>1347</v>
      </c>
      <c r="AA17" s="17">
        <v>5338</v>
      </c>
      <c r="AB17" s="16">
        <v>106</v>
      </c>
      <c r="AC17" s="17">
        <v>5232</v>
      </c>
      <c r="AD17" s="15" t="s">
        <v>45</v>
      </c>
      <c r="AE17" s="17">
        <f t="shared" si="8"/>
        <v>12584</v>
      </c>
      <c r="AF17" s="17">
        <f t="shared" si="9"/>
        <v>404</v>
      </c>
      <c r="AG17" s="17">
        <f t="shared" si="9"/>
        <v>12180</v>
      </c>
      <c r="AH17" s="16">
        <v>3264</v>
      </c>
      <c r="AI17" s="16">
        <v>134</v>
      </c>
      <c r="AJ17" s="16">
        <v>3130</v>
      </c>
      <c r="AK17" s="17">
        <f t="shared" si="10"/>
        <v>4252</v>
      </c>
      <c r="AL17" s="17">
        <f t="shared" si="11"/>
        <v>230</v>
      </c>
      <c r="AM17" s="17">
        <f t="shared" si="11"/>
        <v>4022</v>
      </c>
      <c r="AN17" s="16">
        <v>2924</v>
      </c>
      <c r="AO17" s="16">
        <v>199</v>
      </c>
      <c r="AP17" s="16">
        <v>2725</v>
      </c>
      <c r="AQ17" s="18">
        <v>1328</v>
      </c>
      <c r="AR17" s="18">
        <v>31</v>
      </c>
      <c r="AS17" s="18">
        <v>1297</v>
      </c>
      <c r="AT17" s="16">
        <v>5068</v>
      </c>
      <c r="AU17" s="18">
        <v>40</v>
      </c>
      <c r="AV17" s="18">
        <v>5028</v>
      </c>
      <c r="AW17" s="19">
        <f t="shared" si="12"/>
        <v>371</v>
      </c>
      <c r="AX17" s="17">
        <f t="shared" si="13"/>
        <v>117</v>
      </c>
      <c r="AY17" s="17">
        <f t="shared" si="13"/>
        <v>254</v>
      </c>
      <c r="AZ17" s="17">
        <v>101</v>
      </c>
      <c r="BA17" s="16">
        <v>51</v>
      </c>
      <c r="BB17" s="16">
        <v>50</v>
      </c>
      <c r="BC17" s="16">
        <v>270</v>
      </c>
      <c r="BD17" s="18">
        <v>66</v>
      </c>
      <c r="BE17" s="18">
        <v>204</v>
      </c>
    </row>
    <row r="18" spans="1:57" s="1" customFormat="1" ht="30.2" customHeight="1" x14ac:dyDescent="0.25">
      <c r="A18" s="15" t="s">
        <v>46</v>
      </c>
      <c r="B18" s="16">
        <f t="shared" si="1"/>
        <v>11451</v>
      </c>
      <c r="C18" s="17">
        <f t="shared" si="2"/>
        <v>5384</v>
      </c>
      <c r="D18" s="16">
        <f t="shared" si="3"/>
        <v>317</v>
      </c>
      <c r="E18" s="16">
        <f t="shared" si="3"/>
        <v>5067</v>
      </c>
      <c r="F18" s="17">
        <f t="shared" si="4"/>
        <v>4404</v>
      </c>
      <c r="G18" s="16">
        <f>SUM('[1]歸化~9208'!C18,'[1]歸化9209~'!F21)</f>
        <v>29</v>
      </c>
      <c r="H18" s="16">
        <f>SUM('[1]歸化~9208'!D18,'[1]歸化9209~'!G21)</f>
        <v>4375</v>
      </c>
      <c r="I18" s="17">
        <f t="shared" si="5"/>
        <v>980</v>
      </c>
      <c r="J18" s="16">
        <f>'[1]10411居留外籍'!F19</f>
        <v>288</v>
      </c>
      <c r="K18" s="16">
        <f>'[1]10411居留外籍'!G19</f>
        <v>692</v>
      </c>
      <c r="L18" s="17">
        <f t="shared" si="14"/>
        <v>6067</v>
      </c>
      <c r="M18" s="17">
        <f t="shared" si="15"/>
        <v>305</v>
      </c>
      <c r="N18" s="17">
        <f t="shared" si="6"/>
        <v>5762</v>
      </c>
      <c r="O18" s="17">
        <v>1891</v>
      </c>
      <c r="P18" s="16">
        <v>95</v>
      </c>
      <c r="Q18" s="16">
        <v>1796</v>
      </c>
      <c r="R18" s="17">
        <f t="shared" si="16"/>
        <v>1801</v>
      </c>
      <c r="S18" s="17">
        <f t="shared" si="7"/>
        <v>150</v>
      </c>
      <c r="T18" s="17">
        <f t="shared" si="7"/>
        <v>1651</v>
      </c>
      <c r="U18" s="17">
        <v>1197</v>
      </c>
      <c r="V18" s="17">
        <v>98</v>
      </c>
      <c r="W18" s="17">
        <v>1099</v>
      </c>
      <c r="X18" s="17">
        <v>604</v>
      </c>
      <c r="Y18" s="16">
        <v>52</v>
      </c>
      <c r="Z18" s="16">
        <v>552</v>
      </c>
      <c r="AA18" s="17">
        <v>2375</v>
      </c>
      <c r="AB18" s="16">
        <v>60</v>
      </c>
      <c r="AC18" s="17">
        <v>2315</v>
      </c>
      <c r="AD18" s="15" t="s">
        <v>46</v>
      </c>
      <c r="AE18" s="17">
        <f t="shared" si="8"/>
        <v>5894</v>
      </c>
      <c r="AF18" s="17">
        <f t="shared" si="9"/>
        <v>232</v>
      </c>
      <c r="AG18" s="17">
        <f t="shared" si="9"/>
        <v>5662</v>
      </c>
      <c r="AH18" s="16">
        <v>1891</v>
      </c>
      <c r="AI18" s="16">
        <v>95</v>
      </c>
      <c r="AJ18" s="16">
        <v>1796</v>
      </c>
      <c r="AK18" s="17">
        <f t="shared" si="10"/>
        <v>1745</v>
      </c>
      <c r="AL18" s="17">
        <f t="shared" si="11"/>
        <v>118</v>
      </c>
      <c r="AM18" s="17">
        <f t="shared" si="11"/>
        <v>1627</v>
      </c>
      <c r="AN18" s="16">
        <v>1197</v>
      </c>
      <c r="AO18" s="16">
        <v>98</v>
      </c>
      <c r="AP18" s="16">
        <v>1099</v>
      </c>
      <c r="AQ18" s="18">
        <v>548</v>
      </c>
      <c r="AR18" s="18">
        <v>20</v>
      </c>
      <c r="AS18" s="18">
        <v>528</v>
      </c>
      <c r="AT18" s="16">
        <v>2258</v>
      </c>
      <c r="AU18" s="18">
        <v>19</v>
      </c>
      <c r="AV18" s="18">
        <v>2239</v>
      </c>
      <c r="AW18" s="19">
        <f t="shared" si="12"/>
        <v>173</v>
      </c>
      <c r="AX18" s="17">
        <f t="shared" si="13"/>
        <v>73</v>
      </c>
      <c r="AY18" s="17">
        <f t="shared" si="13"/>
        <v>100</v>
      </c>
      <c r="AZ18" s="17">
        <v>56</v>
      </c>
      <c r="BA18" s="16">
        <v>32</v>
      </c>
      <c r="BB18" s="16">
        <v>24</v>
      </c>
      <c r="BC18" s="16">
        <v>117</v>
      </c>
      <c r="BD18" s="18">
        <v>41</v>
      </c>
      <c r="BE18" s="18">
        <v>76</v>
      </c>
    </row>
    <row r="19" spans="1:57" s="1" customFormat="1" ht="15.95" customHeight="1" x14ac:dyDescent="0.25">
      <c r="A19" s="15" t="s">
        <v>47</v>
      </c>
      <c r="B19" s="16">
        <f t="shared" si="1"/>
        <v>16916</v>
      </c>
      <c r="C19" s="17">
        <f t="shared" si="2"/>
        <v>7726</v>
      </c>
      <c r="D19" s="16">
        <f t="shared" si="3"/>
        <v>273</v>
      </c>
      <c r="E19" s="16">
        <f t="shared" si="3"/>
        <v>7453</v>
      </c>
      <c r="F19" s="17">
        <f t="shared" si="4"/>
        <v>6384</v>
      </c>
      <c r="G19" s="16">
        <f>SUM('[1]歸化~9208'!C19,'[1]歸化9209~'!F22)</f>
        <v>20</v>
      </c>
      <c r="H19" s="16">
        <f>SUM('[1]歸化~9208'!D19,'[1]歸化9209~'!G22)</f>
        <v>6364</v>
      </c>
      <c r="I19" s="17">
        <f t="shared" si="5"/>
        <v>1342</v>
      </c>
      <c r="J19" s="16">
        <f>'[1]10411居留外籍'!F20</f>
        <v>253</v>
      </c>
      <c r="K19" s="16">
        <f>'[1]10411居留外籍'!G20</f>
        <v>1089</v>
      </c>
      <c r="L19" s="17">
        <f t="shared" si="14"/>
        <v>9190</v>
      </c>
      <c r="M19" s="17">
        <f t="shared" si="15"/>
        <v>269</v>
      </c>
      <c r="N19" s="17">
        <f t="shared" si="6"/>
        <v>8921</v>
      </c>
      <c r="O19" s="17">
        <v>2775</v>
      </c>
      <c r="P19" s="16">
        <v>149</v>
      </c>
      <c r="Q19" s="16">
        <v>2626</v>
      </c>
      <c r="R19" s="17">
        <f t="shared" si="16"/>
        <v>2404</v>
      </c>
      <c r="S19" s="17">
        <f t="shared" si="7"/>
        <v>90</v>
      </c>
      <c r="T19" s="17">
        <f t="shared" si="7"/>
        <v>2314</v>
      </c>
      <c r="U19" s="17">
        <v>1541</v>
      </c>
      <c r="V19" s="17">
        <v>67</v>
      </c>
      <c r="W19" s="17">
        <v>1474</v>
      </c>
      <c r="X19" s="17">
        <v>863</v>
      </c>
      <c r="Y19" s="16">
        <v>23</v>
      </c>
      <c r="Z19" s="16">
        <v>840</v>
      </c>
      <c r="AA19" s="17">
        <v>4011</v>
      </c>
      <c r="AB19" s="16">
        <v>30</v>
      </c>
      <c r="AC19" s="17">
        <v>3981</v>
      </c>
      <c r="AD19" s="15" t="s">
        <v>47</v>
      </c>
      <c r="AE19" s="17">
        <f t="shared" si="8"/>
        <v>9026</v>
      </c>
      <c r="AF19" s="17">
        <f t="shared" si="9"/>
        <v>233</v>
      </c>
      <c r="AG19" s="17">
        <f t="shared" si="9"/>
        <v>8793</v>
      </c>
      <c r="AH19" s="16">
        <v>2775</v>
      </c>
      <c r="AI19" s="16">
        <v>149</v>
      </c>
      <c r="AJ19" s="16">
        <v>2626</v>
      </c>
      <c r="AK19" s="17">
        <f t="shared" si="10"/>
        <v>2354</v>
      </c>
      <c r="AL19" s="17">
        <f t="shared" si="11"/>
        <v>74</v>
      </c>
      <c r="AM19" s="17">
        <f t="shared" si="11"/>
        <v>2280</v>
      </c>
      <c r="AN19" s="16">
        <v>1541</v>
      </c>
      <c r="AO19" s="16">
        <v>67</v>
      </c>
      <c r="AP19" s="16">
        <v>1474</v>
      </c>
      <c r="AQ19" s="18">
        <v>813</v>
      </c>
      <c r="AR19" s="18">
        <v>7</v>
      </c>
      <c r="AS19" s="18">
        <v>806</v>
      </c>
      <c r="AT19" s="16">
        <v>3897</v>
      </c>
      <c r="AU19" s="18">
        <v>10</v>
      </c>
      <c r="AV19" s="18">
        <v>3887</v>
      </c>
      <c r="AW19" s="19">
        <f t="shared" si="12"/>
        <v>164</v>
      </c>
      <c r="AX19" s="17">
        <f t="shared" si="13"/>
        <v>36</v>
      </c>
      <c r="AY19" s="17">
        <f t="shared" si="13"/>
        <v>128</v>
      </c>
      <c r="AZ19" s="17">
        <v>50</v>
      </c>
      <c r="BA19" s="16">
        <v>16</v>
      </c>
      <c r="BB19" s="16">
        <v>34</v>
      </c>
      <c r="BC19" s="16">
        <v>114</v>
      </c>
      <c r="BD19" s="18">
        <v>20</v>
      </c>
      <c r="BE19" s="18">
        <v>94</v>
      </c>
    </row>
    <row r="20" spans="1:57" s="1" customFormat="1" ht="15.95" customHeight="1" x14ac:dyDescent="0.25">
      <c r="A20" s="15" t="s">
        <v>48</v>
      </c>
      <c r="B20" s="16">
        <f t="shared" si="1"/>
        <v>13513</v>
      </c>
      <c r="C20" s="17">
        <f t="shared" si="2"/>
        <v>5957</v>
      </c>
      <c r="D20" s="16">
        <f t="shared" si="3"/>
        <v>228</v>
      </c>
      <c r="E20" s="16">
        <f t="shared" si="3"/>
        <v>5729</v>
      </c>
      <c r="F20" s="17">
        <f t="shared" si="4"/>
        <v>5105</v>
      </c>
      <c r="G20" s="16">
        <f>SUM('[1]歸化~9208'!C20,'[1]歸化9209~'!F23)</f>
        <v>22</v>
      </c>
      <c r="H20" s="16">
        <f>SUM('[1]歸化~9208'!D20,'[1]歸化9209~'!G23)</f>
        <v>5083</v>
      </c>
      <c r="I20" s="17">
        <f t="shared" si="5"/>
        <v>852</v>
      </c>
      <c r="J20" s="16">
        <f>'[1]10411居留外籍'!F21</f>
        <v>206</v>
      </c>
      <c r="K20" s="16">
        <f>'[1]10411居留外籍'!G21</f>
        <v>646</v>
      </c>
      <c r="L20" s="17">
        <f t="shared" si="14"/>
        <v>7556</v>
      </c>
      <c r="M20" s="17">
        <f t="shared" si="15"/>
        <v>280</v>
      </c>
      <c r="N20" s="17">
        <f t="shared" si="6"/>
        <v>7276</v>
      </c>
      <c r="O20" s="17">
        <v>2364</v>
      </c>
      <c r="P20" s="16">
        <v>147</v>
      </c>
      <c r="Q20" s="16">
        <v>2217</v>
      </c>
      <c r="R20" s="17">
        <f t="shared" si="16"/>
        <v>1688</v>
      </c>
      <c r="S20" s="17">
        <f t="shared" si="7"/>
        <v>86</v>
      </c>
      <c r="T20" s="17">
        <f t="shared" si="7"/>
        <v>1602</v>
      </c>
      <c r="U20" s="17">
        <v>1056</v>
      </c>
      <c r="V20" s="17">
        <v>60</v>
      </c>
      <c r="W20" s="17">
        <v>996</v>
      </c>
      <c r="X20" s="17">
        <v>632</v>
      </c>
      <c r="Y20" s="16">
        <v>26</v>
      </c>
      <c r="Z20" s="16">
        <v>606</v>
      </c>
      <c r="AA20" s="17">
        <v>3504</v>
      </c>
      <c r="AB20" s="16">
        <v>47</v>
      </c>
      <c r="AC20" s="17">
        <v>3457</v>
      </c>
      <c r="AD20" s="15" t="s">
        <v>48</v>
      </c>
      <c r="AE20" s="17">
        <f t="shared" si="8"/>
        <v>7430</v>
      </c>
      <c r="AF20" s="17">
        <f t="shared" si="9"/>
        <v>242</v>
      </c>
      <c r="AG20" s="17">
        <f t="shared" si="9"/>
        <v>7188</v>
      </c>
      <c r="AH20" s="16">
        <v>2364</v>
      </c>
      <c r="AI20" s="16">
        <v>147</v>
      </c>
      <c r="AJ20" s="16">
        <v>2217</v>
      </c>
      <c r="AK20" s="17">
        <f t="shared" si="10"/>
        <v>1659</v>
      </c>
      <c r="AL20" s="17">
        <f t="shared" si="11"/>
        <v>71</v>
      </c>
      <c r="AM20" s="17">
        <f t="shared" si="11"/>
        <v>1588</v>
      </c>
      <c r="AN20" s="16">
        <v>1056</v>
      </c>
      <c r="AO20" s="16">
        <v>60</v>
      </c>
      <c r="AP20" s="16">
        <v>996</v>
      </c>
      <c r="AQ20" s="18">
        <v>603</v>
      </c>
      <c r="AR20" s="18">
        <v>11</v>
      </c>
      <c r="AS20" s="18">
        <v>592</v>
      </c>
      <c r="AT20" s="16">
        <v>3407</v>
      </c>
      <c r="AU20" s="18">
        <v>24</v>
      </c>
      <c r="AV20" s="18">
        <v>3383</v>
      </c>
      <c r="AW20" s="19">
        <f t="shared" si="12"/>
        <v>126</v>
      </c>
      <c r="AX20" s="17">
        <f t="shared" si="13"/>
        <v>38</v>
      </c>
      <c r="AY20" s="17">
        <f t="shared" si="13"/>
        <v>88</v>
      </c>
      <c r="AZ20" s="17">
        <v>29</v>
      </c>
      <c r="BA20" s="16">
        <v>15</v>
      </c>
      <c r="BB20" s="16">
        <v>14</v>
      </c>
      <c r="BC20" s="16">
        <v>97</v>
      </c>
      <c r="BD20" s="18">
        <v>23</v>
      </c>
      <c r="BE20" s="18">
        <v>74</v>
      </c>
    </row>
    <row r="21" spans="1:57" s="1" customFormat="1" ht="15.95" customHeight="1" x14ac:dyDescent="0.25">
      <c r="A21" s="15" t="s">
        <v>49</v>
      </c>
      <c r="B21" s="16">
        <f t="shared" si="1"/>
        <v>19978</v>
      </c>
      <c r="C21" s="17">
        <f t="shared" si="2"/>
        <v>8759</v>
      </c>
      <c r="D21" s="16">
        <f t="shared" si="3"/>
        <v>437</v>
      </c>
      <c r="E21" s="16">
        <f t="shared" si="3"/>
        <v>8322</v>
      </c>
      <c r="F21" s="17">
        <f t="shared" si="4"/>
        <v>7307</v>
      </c>
      <c r="G21" s="16">
        <f>SUM('[1]歸化~9208'!C21,'[1]歸化9209~'!F24)</f>
        <v>42</v>
      </c>
      <c r="H21" s="16">
        <f>SUM('[1]歸化~9208'!D21,'[1]歸化9209~'!G24)</f>
        <v>7265</v>
      </c>
      <c r="I21" s="17">
        <f t="shared" si="5"/>
        <v>1452</v>
      </c>
      <c r="J21" s="16">
        <f>'[1]10411居留外籍'!F22</f>
        <v>395</v>
      </c>
      <c r="K21" s="16">
        <f>'[1]10411居留外籍'!G22</f>
        <v>1057</v>
      </c>
      <c r="L21" s="17">
        <f t="shared" si="14"/>
        <v>11219</v>
      </c>
      <c r="M21" s="17">
        <f t="shared" si="15"/>
        <v>713</v>
      </c>
      <c r="N21" s="17">
        <f t="shared" si="6"/>
        <v>10506</v>
      </c>
      <c r="O21" s="17">
        <v>4109</v>
      </c>
      <c r="P21" s="16">
        <v>392</v>
      </c>
      <c r="Q21" s="16">
        <v>3717</v>
      </c>
      <c r="R21" s="17">
        <f t="shared" si="16"/>
        <v>2732</v>
      </c>
      <c r="S21" s="17">
        <f t="shared" si="7"/>
        <v>233</v>
      </c>
      <c r="T21" s="17">
        <f t="shared" si="7"/>
        <v>2499</v>
      </c>
      <c r="U21" s="17">
        <v>1746</v>
      </c>
      <c r="V21" s="17">
        <v>161</v>
      </c>
      <c r="W21" s="17">
        <v>1585</v>
      </c>
      <c r="X21" s="17">
        <v>986</v>
      </c>
      <c r="Y21" s="16">
        <v>72</v>
      </c>
      <c r="Z21" s="16">
        <v>914</v>
      </c>
      <c r="AA21" s="17">
        <v>4378</v>
      </c>
      <c r="AB21" s="16">
        <v>88</v>
      </c>
      <c r="AC21" s="17">
        <v>4290</v>
      </c>
      <c r="AD21" s="15" t="s">
        <v>49</v>
      </c>
      <c r="AE21" s="17">
        <f t="shared" si="8"/>
        <v>10910</v>
      </c>
      <c r="AF21" s="17">
        <f t="shared" si="9"/>
        <v>634</v>
      </c>
      <c r="AG21" s="17">
        <f t="shared" si="9"/>
        <v>10276</v>
      </c>
      <c r="AH21" s="16">
        <v>4109</v>
      </c>
      <c r="AI21" s="16">
        <v>392</v>
      </c>
      <c r="AJ21" s="16">
        <v>3717</v>
      </c>
      <c r="AK21" s="17">
        <f t="shared" si="10"/>
        <v>2641</v>
      </c>
      <c r="AL21" s="17">
        <f t="shared" si="11"/>
        <v>198</v>
      </c>
      <c r="AM21" s="17">
        <f t="shared" si="11"/>
        <v>2443</v>
      </c>
      <c r="AN21" s="16">
        <v>1746</v>
      </c>
      <c r="AO21" s="16">
        <v>161</v>
      </c>
      <c r="AP21" s="16">
        <v>1585</v>
      </c>
      <c r="AQ21" s="18">
        <v>895</v>
      </c>
      <c r="AR21" s="18">
        <v>37</v>
      </c>
      <c r="AS21" s="18">
        <v>858</v>
      </c>
      <c r="AT21" s="16">
        <v>4160</v>
      </c>
      <c r="AU21" s="18">
        <v>44</v>
      </c>
      <c r="AV21" s="18">
        <v>4116</v>
      </c>
      <c r="AW21" s="19">
        <f t="shared" si="12"/>
        <v>309</v>
      </c>
      <c r="AX21" s="17">
        <f t="shared" si="13"/>
        <v>79</v>
      </c>
      <c r="AY21" s="17">
        <f t="shared" si="13"/>
        <v>230</v>
      </c>
      <c r="AZ21" s="17">
        <v>91</v>
      </c>
      <c r="BA21" s="16">
        <v>35</v>
      </c>
      <c r="BB21" s="16">
        <v>56</v>
      </c>
      <c r="BC21" s="16">
        <v>218</v>
      </c>
      <c r="BD21" s="18">
        <v>44</v>
      </c>
      <c r="BE21" s="18">
        <v>174</v>
      </c>
    </row>
    <row r="22" spans="1:57" s="1" customFormat="1" ht="30.2" customHeight="1" x14ac:dyDescent="0.25">
      <c r="A22" s="15" t="s">
        <v>50</v>
      </c>
      <c r="B22" s="16">
        <f t="shared" si="1"/>
        <v>4552</v>
      </c>
      <c r="C22" s="17">
        <f t="shared" si="2"/>
        <v>1695</v>
      </c>
      <c r="D22" s="16">
        <f t="shared" si="3"/>
        <v>189</v>
      </c>
      <c r="E22" s="16">
        <f t="shared" si="3"/>
        <v>1506</v>
      </c>
      <c r="F22" s="17">
        <f t="shared" si="4"/>
        <v>1290</v>
      </c>
      <c r="G22" s="16">
        <f>SUM('[1]歸化~9208'!C22,'[1]歸化9209~'!F25)</f>
        <v>8</v>
      </c>
      <c r="H22" s="16">
        <f>SUM('[1]歸化~9208'!D22,'[1]歸化9209~'!G25)</f>
        <v>1282</v>
      </c>
      <c r="I22" s="17">
        <f t="shared" si="5"/>
        <v>405</v>
      </c>
      <c r="J22" s="16">
        <f>'[1]10411居留外籍'!F23</f>
        <v>181</v>
      </c>
      <c r="K22" s="16">
        <f>'[1]10411居留外籍'!G23</f>
        <v>224</v>
      </c>
      <c r="L22" s="17">
        <f t="shared" si="14"/>
        <v>2857</v>
      </c>
      <c r="M22" s="17">
        <f t="shared" si="15"/>
        <v>180</v>
      </c>
      <c r="N22" s="17">
        <f t="shared" si="6"/>
        <v>2677</v>
      </c>
      <c r="O22" s="17">
        <v>971</v>
      </c>
      <c r="P22" s="16">
        <v>97</v>
      </c>
      <c r="Q22" s="16">
        <v>874</v>
      </c>
      <c r="R22" s="17">
        <f t="shared" si="16"/>
        <v>771</v>
      </c>
      <c r="S22" s="17">
        <f t="shared" si="7"/>
        <v>53</v>
      </c>
      <c r="T22" s="17">
        <f t="shared" si="7"/>
        <v>718</v>
      </c>
      <c r="U22" s="17">
        <v>450</v>
      </c>
      <c r="V22" s="17">
        <v>26</v>
      </c>
      <c r="W22" s="17">
        <v>424</v>
      </c>
      <c r="X22" s="17">
        <v>321</v>
      </c>
      <c r="Y22" s="16">
        <v>27</v>
      </c>
      <c r="Z22" s="16">
        <v>294</v>
      </c>
      <c r="AA22" s="17">
        <v>1115</v>
      </c>
      <c r="AB22" s="16">
        <v>30</v>
      </c>
      <c r="AC22" s="17">
        <v>1085</v>
      </c>
      <c r="AD22" s="15" t="s">
        <v>50</v>
      </c>
      <c r="AE22" s="17">
        <f t="shared" si="8"/>
        <v>2782</v>
      </c>
      <c r="AF22" s="17">
        <f t="shared" si="9"/>
        <v>155</v>
      </c>
      <c r="AG22" s="17">
        <f t="shared" si="9"/>
        <v>2627</v>
      </c>
      <c r="AH22" s="16">
        <v>971</v>
      </c>
      <c r="AI22" s="16">
        <v>97</v>
      </c>
      <c r="AJ22" s="16">
        <v>874</v>
      </c>
      <c r="AK22" s="17">
        <f t="shared" si="10"/>
        <v>740</v>
      </c>
      <c r="AL22" s="17">
        <f t="shared" si="11"/>
        <v>39</v>
      </c>
      <c r="AM22" s="17">
        <f t="shared" si="11"/>
        <v>701</v>
      </c>
      <c r="AN22" s="16">
        <v>450</v>
      </c>
      <c r="AO22" s="16">
        <v>26</v>
      </c>
      <c r="AP22" s="16">
        <v>424</v>
      </c>
      <c r="AQ22" s="18">
        <v>290</v>
      </c>
      <c r="AR22" s="18">
        <v>13</v>
      </c>
      <c r="AS22" s="18">
        <v>277</v>
      </c>
      <c r="AT22" s="16">
        <v>1071</v>
      </c>
      <c r="AU22" s="18">
        <v>19</v>
      </c>
      <c r="AV22" s="18">
        <v>1052</v>
      </c>
      <c r="AW22" s="19">
        <f t="shared" si="12"/>
        <v>75</v>
      </c>
      <c r="AX22" s="17">
        <f t="shared" si="13"/>
        <v>25</v>
      </c>
      <c r="AY22" s="17">
        <f t="shared" si="13"/>
        <v>50</v>
      </c>
      <c r="AZ22" s="17">
        <v>31</v>
      </c>
      <c r="BA22" s="16">
        <v>14</v>
      </c>
      <c r="BB22" s="16">
        <v>17</v>
      </c>
      <c r="BC22" s="16">
        <v>44</v>
      </c>
      <c r="BD22" s="18">
        <v>11</v>
      </c>
      <c r="BE22" s="18">
        <v>33</v>
      </c>
    </row>
    <row r="23" spans="1:57" s="1" customFormat="1" ht="15.95" customHeight="1" x14ac:dyDescent="0.25">
      <c r="A23" s="15" t="s">
        <v>51</v>
      </c>
      <c r="B23" s="16">
        <f t="shared" si="1"/>
        <v>8084</v>
      </c>
      <c r="C23" s="17">
        <f t="shared" si="2"/>
        <v>2287</v>
      </c>
      <c r="D23" s="16">
        <f t="shared" si="3"/>
        <v>274</v>
      </c>
      <c r="E23" s="16">
        <f t="shared" si="3"/>
        <v>2013</v>
      </c>
      <c r="F23" s="17">
        <f t="shared" si="4"/>
        <v>1691</v>
      </c>
      <c r="G23" s="16">
        <f>SUM('[1]歸化~9208'!C23,'[1]歸化9209~'!F26)</f>
        <v>28</v>
      </c>
      <c r="H23" s="16">
        <f>SUM('[1]歸化~9208'!D23,'[1]歸化9209~'!G26)</f>
        <v>1663</v>
      </c>
      <c r="I23" s="17">
        <f t="shared" si="5"/>
        <v>596</v>
      </c>
      <c r="J23" s="16">
        <f>'[1]10411居留外籍'!F24</f>
        <v>246</v>
      </c>
      <c r="K23" s="16">
        <f>'[1]10411居留外籍'!G24</f>
        <v>350</v>
      </c>
      <c r="L23" s="17">
        <f t="shared" si="14"/>
        <v>5797</v>
      </c>
      <c r="M23" s="17">
        <f t="shared" si="15"/>
        <v>559</v>
      </c>
      <c r="N23" s="17">
        <f t="shared" si="6"/>
        <v>5238</v>
      </c>
      <c r="O23" s="17">
        <v>2487</v>
      </c>
      <c r="P23" s="16">
        <v>345</v>
      </c>
      <c r="Q23" s="16">
        <v>2142</v>
      </c>
      <c r="R23" s="17">
        <f t="shared" si="16"/>
        <v>1352</v>
      </c>
      <c r="S23" s="17">
        <f t="shared" si="7"/>
        <v>131</v>
      </c>
      <c r="T23" s="17">
        <f t="shared" si="7"/>
        <v>1221</v>
      </c>
      <c r="U23" s="17">
        <v>890</v>
      </c>
      <c r="V23" s="17">
        <v>84</v>
      </c>
      <c r="W23" s="17">
        <v>806</v>
      </c>
      <c r="X23" s="17">
        <v>462</v>
      </c>
      <c r="Y23" s="16">
        <v>47</v>
      </c>
      <c r="Z23" s="16">
        <v>415</v>
      </c>
      <c r="AA23" s="17">
        <v>1958</v>
      </c>
      <c r="AB23" s="16">
        <v>83</v>
      </c>
      <c r="AC23" s="17">
        <v>1875</v>
      </c>
      <c r="AD23" s="15" t="s">
        <v>51</v>
      </c>
      <c r="AE23" s="17">
        <f t="shared" si="8"/>
        <v>5614</v>
      </c>
      <c r="AF23" s="17">
        <f t="shared" si="9"/>
        <v>487</v>
      </c>
      <c r="AG23" s="17">
        <f t="shared" si="9"/>
        <v>5127</v>
      </c>
      <c r="AH23" s="16">
        <v>2487</v>
      </c>
      <c r="AI23" s="16">
        <v>345</v>
      </c>
      <c r="AJ23" s="16">
        <v>2142</v>
      </c>
      <c r="AK23" s="17">
        <f t="shared" si="10"/>
        <v>1312</v>
      </c>
      <c r="AL23" s="17">
        <f t="shared" si="11"/>
        <v>109</v>
      </c>
      <c r="AM23" s="17">
        <f t="shared" si="11"/>
        <v>1203</v>
      </c>
      <c r="AN23" s="16">
        <v>890</v>
      </c>
      <c r="AO23" s="16">
        <v>84</v>
      </c>
      <c r="AP23" s="16">
        <v>806</v>
      </c>
      <c r="AQ23" s="18">
        <v>422</v>
      </c>
      <c r="AR23" s="18">
        <v>25</v>
      </c>
      <c r="AS23" s="18">
        <v>397</v>
      </c>
      <c r="AT23" s="16">
        <v>1815</v>
      </c>
      <c r="AU23" s="18">
        <v>33</v>
      </c>
      <c r="AV23" s="18">
        <v>1782</v>
      </c>
      <c r="AW23" s="19">
        <f t="shared" si="12"/>
        <v>183</v>
      </c>
      <c r="AX23" s="17">
        <f t="shared" si="13"/>
        <v>72</v>
      </c>
      <c r="AY23" s="17">
        <f t="shared" si="13"/>
        <v>111</v>
      </c>
      <c r="AZ23" s="17">
        <v>40</v>
      </c>
      <c r="BA23" s="16">
        <v>22</v>
      </c>
      <c r="BB23" s="16">
        <v>18</v>
      </c>
      <c r="BC23" s="16">
        <v>143</v>
      </c>
      <c r="BD23" s="18">
        <v>50</v>
      </c>
      <c r="BE23" s="18">
        <v>93</v>
      </c>
    </row>
    <row r="24" spans="1:57" s="1" customFormat="1" ht="15.95" customHeight="1" x14ac:dyDescent="0.25">
      <c r="A24" s="15" t="s">
        <v>52</v>
      </c>
      <c r="B24" s="16">
        <f t="shared" si="1"/>
        <v>1936</v>
      </c>
      <c r="C24" s="17">
        <f t="shared" si="2"/>
        <v>1026</v>
      </c>
      <c r="D24" s="16">
        <f t="shared" si="3"/>
        <v>35</v>
      </c>
      <c r="E24" s="16">
        <f t="shared" si="3"/>
        <v>991</v>
      </c>
      <c r="F24" s="17">
        <f t="shared" si="4"/>
        <v>927</v>
      </c>
      <c r="G24" s="16">
        <f>SUM('[1]歸化~9208'!C24,'[1]歸化9209~'!F27)</f>
        <v>3</v>
      </c>
      <c r="H24" s="16">
        <f>SUM('[1]歸化~9208'!D24,'[1]歸化9209~'!G27)</f>
        <v>924</v>
      </c>
      <c r="I24" s="17">
        <f t="shared" si="5"/>
        <v>99</v>
      </c>
      <c r="J24" s="16">
        <f>'[1]10411居留外籍'!F25</f>
        <v>32</v>
      </c>
      <c r="K24" s="16">
        <f>'[1]10411居留外籍'!G25</f>
        <v>67</v>
      </c>
      <c r="L24" s="17">
        <f t="shared" si="14"/>
        <v>910</v>
      </c>
      <c r="M24" s="17">
        <f t="shared" si="15"/>
        <v>32</v>
      </c>
      <c r="N24" s="17">
        <f t="shared" si="6"/>
        <v>878</v>
      </c>
      <c r="O24" s="17">
        <v>194</v>
      </c>
      <c r="P24" s="16">
        <v>10</v>
      </c>
      <c r="Q24" s="16">
        <v>184</v>
      </c>
      <c r="R24" s="17">
        <f t="shared" si="16"/>
        <v>206</v>
      </c>
      <c r="S24" s="17">
        <f t="shared" si="7"/>
        <v>17</v>
      </c>
      <c r="T24" s="17">
        <f t="shared" si="7"/>
        <v>189</v>
      </c>
      <c r="U24" s="17">
        <v>109</v>
      </c>
      <c r="V24" s="17">
        <v>11</v>
      </c>
      <c r="W24" s="17">
        <v>98</v>
      </c>
      <c r="X24" s="17">
        <v>97</v>
      </c>
      <c r="Y24" s="16">
        <v>6</v>
      </c>
      <c r="Z24" s="16">
        <v>91</v>
      </c>
      <c r="AA24" s="17">
        <v>510</v>
      </c>
      <c r="AB24" s="16">
        <v>5</v>
      </c>
      <c r="AC24" s="17">
        <v>505</v>
      </c>
      <c r="AD24" s="15" t="s">
        <v>52</v>
      </c>
      <c r="AE24" s="17">
        <f t="shared" si="8"/>
        <v>880</v>
      </c>
      <c r="AF24" s="17">
        <f t="shared" si="9"/>
        <v>25</v>
      </c>
      <c r="AG24" s="17">
        <f t="shared" si="9"/>
        <v>855</v>
      </c>
      <c r="AH24" s="16">
        <v>194</v>
      </c>
      <c r="AI24" s="16">
        <v>10</v>
      </c>
      <c r="AJ24" s="16">
        <v>184</v>
      </c>
      <c r="AK24" s="17">
        <f t="shared" si="10"/>
        <v>198</v>
      </c>
      <c r="AL24" s="17">
        <f t="shared" si="11"/>
        <v>11</v>
      </c>
      <c r="AM24" s="17">
        <f t="shared" si="11"/>
        <v>187</v>
      </c>
      <c r="AN24" s="16">
        <v>109</v>
      </c>
      <c r="AO24" s="16">
        <v>11</v>
      </c>
      <c r="AP24" s="16">
        <v>98</v>
      </c>
      <c r="AQ24" s="18">
        <v>89</v>
      </c>
      <c r="AR24" s="18">
        <v>0</v>
      </c>
      <c r="AS24" s="18">
        <v>89</v>
      </c>
      <c r="AT24" s="16">
        <v>488</v>
      </c>
      <c r="AU24" s="18">
        <v>4</v>
      </c>
      <c r="AV24" s="18">
        <v>484</v>
      </c>
      <c r="AW24" s="19">
        <f t="shared" si="12"/>
        <v>30</v>
      </c>
      <c r="AX24" s="17">
        <f t="shared" si="13"/>
        <v>7</v>
      </c>
      <c r="AY24" s="17">
        <f t="shared" si="13"/>
        <v>23</v>
      </c>
      <c r="AZ24" s="17">
        <v>8</v>
      </c>
      <c r="BA24" s="16">
        <v>6</v>
      </c>
      <c r="BB24" s="16">
        <v>2</v>
      </c>
      <c r="BC24" s="16">
        <v>22</v>
      </c>
      <c r="BD24" s="18">
        <v>1</v>
      </c>
      <c r="BE24" s="18">
        <v>21</v>
      </c>
    </row>
    <row r="25" spans="1:57" s="1" customFormat="1" ht="30.2" customHeight="1" x14ac:dyDescent="0.25">
      <c r="A25" s="15" t="s">
        <v>53</v>
      </c>
      <c r="B25" s="16">
        <f t="shared" si="1"/>
        <v>10757</v>
      </c>
      <c r="C25" s="17">
        <f t="shared" si="2"/>
        <v>2935</v>
      </c>
      <c r="D25" s="16">
        <f t="shared" si="3"/>
        <v>270</v>
      </c>
      <c r="E25" s="16">
        <f t="shared" si="3"/>
        <v>2665</v>
      </c>
      <c r="F25" s="17">
        <f t="shared" si="4"/>
        <v>2077</v>
      </c>
      <c r="G25" s="16">
        <f>SUM('[1]歸化~9208'!C25,'[1]歸化9209~'!F28)</f>
        <v>23</v>
      </c>
      <c r="H25" s="16">
        <f>SUM('[1]歸化~9208'!D25,'[1]歸化9209~'!G28)</f>
        <v>2054</v>
      </c>
      <c r="I25" s="17">
        <f t="shared" si="5"/>
        <v>858</v>
      </c>
      <c r="J25" s="16">
        <f>'[1]10411居留外籍'!F26</f>
        <v>247</v>
      </c>
      <c r="K25" s="16">
        <f>'[1]10411居留外籍'!G26</f>
        <v>611</v>
      </c>
      <c r="L25" s="17">
        <f t="shared" si="14"/>
        <v>7822</v>
      </c>
      <c r="M25" s="17">
        <f t="shared" si="15"/>
        <v>553</v>
      </c>
      <c r="N25" s="17">
        <f t="shared" si="6"/>
        <v>7269</v>
      </c>
      <c r="O25" s="17">
        <v>2327</v>
      </c>
      <c r="P25" s="16">
        <v>231</v>
      </c>
      <c r="Q25" s="16">
        <v>2096</v>
      </c>
      <c r="R25" s="17">
        <f t="shared" si="16"/>
        <v>2206</v>
      </c>
      <c r="S25" s="17">
        <f t="shared" si="7"/>
        <v>177</v>
      </c>
      <c r="T25" s="17">
        <f t="shared" si="7"/>
        <v>2029</v>
      </c>
      <c r="U25" s="17">
        <v>1340</v>
      </c>
      <c r="V25" s="17">
        <v>112</v>
      </c>
      <c r="W25" s="17">
        <v>1228</v>
      </c>
      <c r="X25" s="17">
        <v>866</v>
      </c>
      <c r="Y25" s="16">
        <v>65</v>
      </c>
      <c r="Z25" s="16">
        <v>801</v>
      </c>
      <c r="AA25" s="17">
        <v>3289</v>
      </c>
      <c r="AB25" s="16">
        <v>145</v>
      </c>
      <c r="AC25" s="17">
        <v>3144</v>
      </c>
      <c r="AD25" s="15" t="s">
        <v>53</v>
      </c>
      <c r="AE25" s="17">
        <f t="shared" si="8"/>
        <v>7513</v>
      </c>
      <c r="AF25" s="17">
        <f t="shared" si="9"/>
        <v>431</v>
      </c>
      <c r="AG25" s="17">
        <f t="shared" si="9"/>
        <v>7082</v>
      </c>
      <c r="AH25" s="16">
        <v>2327</v>
      </c>
      <c r="AI25" s="16">
        <v>231</v>
      </c>
      <c r="AJ25" s="16">
        <v>2096</v>
      </c>
      <c r="AK25" s="17">
        <f t="shared" si="10"/>
        <v>2133</v>
      </c>
      <c r="AL25" s="17">
        <f t="shared" si="11"/>
        <v>142</v>
      </c>
      <c r="AM25" s="17">
        <f t="shared" si="11"/>
        <v>1991</v>
      </c>
      <c r="AN25" s="16">
        <v>1340</v>
      </c>
      <c r="AO25" s="16">
        <v>112</v>
      </c>
      <c r="AP25" s="16">
        <v>1228</v>
      </c>
      <c r="AQ25" s="18">
        <v>793</v>
      </c>
      <c r="AR25" s="18">
        <v>30</v>
      </c>
      <c r="AS25" s="18">
        <v>763</v>
      </c>
      <c r="AT25" s="16">
        <v>3053</v>
      </c>
      <c r="AU25" s="18">
        <v>58</v>
      </c>
      <c r="AV25" s="18">
        <v>2995</v>
      </c>
      <c r="AW25" s="19">
        <f t="shared" si="12"/>
        <v>309</v>
      </c>
      <c r="AX25" s="17">
        <f t="shared" si="13"/>
        <v>122</v>
      </c>
      <c r="AY25" s="17">
        <f t="shared" si="13"/>
        <v>187</v>
      </c>
      <c r="AZ25" s="17">
        <v>73</v>
      </c>
      <c r="BA25" s="16">
        <v>35</v>
      </c>
      <c r="BB25" s="16">
        <v>38</v>
      </c>
      <c r="BC25" s="16">
        <v>236</v>
      </c>
      <c r="BD25" s="18">
        <v>87</v>
      </c>
      <c r="BE25" s="18">
        <v>149</v>
      </c>
    </row>
    <row r="26" spans="1:57" s="1" customFormat="1" ht="15.95" customHeight="1" x14ac:dyDescent="0.25">
      <c r="A26" s="15" t="s">
        <v>54</v>
      </c>
      <c r="B26" s="16">
        <f t="shared" si="1"/>
        <v>10150</v>
      </c>
      <c r="C26" s="17">
        <f t="shared" si="2"/>
        <v>3813</v>
      </c>
      <c r="D26" s="16">
        <f t="shared" si="3"/>
        <v>591</v>
      </c>
      <c r="E26" s="16">
        <f t="shared" si="3"/>
        <v>3222</v>
      </c>
      <c r="F26" s="17">
        <f t="shared" si="4"/>
        <v>2221</v>
      </c>
      <c r="G26" s="16">
        <f>SUM('[1]歸化~9208'!C26,'[1]歸化9209~'!F29)</f>
        <v>49</v>
      </c>
      <c r="H26" s="16">
        <f>SUM('[1]歸化~9208'!D26,'[1]歸化9209~'!G29)</f>
        <v>2172</v>
      </c>
      <c r="I26" s="17">
        <f t="shared" si="5"/>
        <v>1592</v>
      </c>
      <c r="J26" s="16">
        <f>'[1]10411居留外籍'!F27</f>
        <v>542</v>
      </c>
      <c r="K26" s="16">
        <f>'[1]10411居留外籍'!G27</f>
        <v>1050</v>
      </c>
      <c r="L26" s="17">
        <f t="shared" si="14"/>
        <v>6337</v>
      </c>
      <c r="M26" s="17">
        <f t="shared" si="15"/>
        <v>402</v>
      </c>
      <c r="N26" s="17">
        <f t="shared" si="6"/>
        <v>5935</v>
      </c>
      <c r="O26" s="17">
        <v>1524</v>
      </c>
      <c r="P26" s="16">
        <v>144</v>
      </c>
      <c r="Q26" s="16">
        <v>1380</v>
      </c>
      <c r="R26" s="17">
        <f t="shared" si="16"/>
        <v>2086</v>
      </c>
      <c r="S26" s="17">
        <f t="shared" si="7"/>
        <v>157</v>
      </c>
      <c r="T26" s="17">
        <f t="shared" si="7"/>
        <v>1929</v>
      </c>
      <c r="U26" s="17">
        <v>1260</v>
      </c>
      <c r="V26" s="17">
        <v>96</v>
      </c>
      <c r="W26" s="17">
        <v>1164</v>
      </c>
      <c r="X26" s="17">
        <v>826</v>
      </c>
      <c r="Y26" s="16">
        <v>61</v>
      </c>
      <c r="Z26" s="16">
        <v>765</v>
      </c>
      <c r="AA26" s="17">
        <v>2727</v>
      </c>
      <c r="AB26" s="16">
        <v>101</v>
      </c>
      <c r="AC26" s="17">
        <v>2626</v>
      </c>
      <c r="AD26" s="15" t="s">
        <v>54</v>
      </c>
      <c r="AE26" s="17">
        <f t="shared" si="8"/>
        <v>6034</v>
      </c>
      <c r="AF26" s="17">
        <f t="shared" si="9"/>
        <v>296</v>
      </c>
      <c r="AG26" s="17">
        <f t="shared" si="9"/>
        <v>5738</v>
      </c>
      <c r="AH26" s="16">
        <v>1524</v>
      </c>
      <c r="AI26" s="16">
        <v>144</v>
      </c>
      <c r="AJ26" s="16">
        <v>1380</v>
      </c>
      <c r="AK26" s="17">
        <f t="shared" si="10"/>
        <v>2004</v>
      </c>
      <c r="AL26" s="17">
        <f t="shared" si="11"/>
        <v>125</v>
      </c>
      <c r="AM26" s="17">
        <f t="shared" si="11"/>
        <v>1879</v>
      </c>
      <c r="AN26" s="16">
        <v>1260</v>
      </c>
      <c r="AO26" s="16">
        <v>96</v>
      </c>
      <c r="AP26" s="16">
        <v>1164</v>
      </c>
      <c r="AQ26" s="18">
        <v>744</v>
      </c>
      <c r="AR26" s="18">
        <v>29</v>
      </c>
      <c r="AS26" s="18">
        <v>715</v>
      </c>
      <c r="AT26" s="16">
        <v>2506</v>
      </c>
      <c r="AU26" s="18">
        <v>27</v>
      </c>
      <c r="AV26" s="18">
        <v>2479</v>
      </c>
      <c r="AW26" s="19">
        <f t="shared" si="12"/>
        <v>303</v>
      </c>
      <c r="AX26" s="17">
        <f t="shared" si="13"/>
        <v>106</v>
      </c>
      <c r="AY26" s="17">
        <f t="shared" si="13"/>
        <v>197</v>
      </c>
      <c r="AZ26" s="17">
        <v>82</v>
      </c>
      <c r="BA26" s="16">
        <v>32</v>
      </c>
      <c r="BB26" s="16">
        <v>50</v>
      </c>
      <c r="BC26" s="16">
        <v>221</v>
      </c>
      <c r="BD26" s="18">
        <v>74</v>
      </c>
      <c r="BE26" s="18">
        <v>147</v>
      </c>
    </row>
    <row r="27" spans="1:57" s="1" customFormat="1" ht="15.95" customHeight="1" x14ac:dyDescent="0.25">
      <c r="A27" s="15" t="s">
        <v>55</v>
      </c>
      <c r="B27" s="16">
        <f t="shared" si="1"/>
        <v>5312</v>
      </c>
      <c r="C27" s="17">
        <f t="shared" si="2"/>
        <v>1629</v>
      </c>
      <c r="D27" s="16">
        <f t="shared" si="3"/>
        <v>170</v>
      </c>
      <c r="E27" s="16">
        <f t="shared" si="3"/>
        <v>1459</v>
      </c>
      <c r="F27" s="17">
        <f t="shared" si="4"/>
        <v>1190</v>
      </c>
      <c r="G27" s="16">
        <f>SUM('[1]歸化~9208'!C27,'[1]歸化9209~'!F30)</f>
        <v>17</v>
      </c>
      <c r="H27" s="16">
        <f>SUM('[1]歸化~9208'!D27,'[1]歸化9209~'!G30)</f>
        <v>1173</v>
      </c>
      <c r="I27" s="17">
        <f t="shared" si="5"/>
        <v>439</v>
      </c>
      <c r="J27" s="16">
        <f>'[1]10411居留外籍'!F28</f>
        <v>153</v>
      </c>
      <c r="K27" s="16">
        <f>'[1]10411居留外籍'!G28</f>
        <v>286</v>
      </c>
      <c r="L27" s="17">
        <f t="shared" si="14"/>
        <v>3683</v>
      </c>
      <c r="M27" s="17">
        <f t="shared" si="15"/>
        <v>239</v>
      </c>
      <c r="N27" s="17">
        <f t="shared" si="6"/>
        <v>3444</v>
      </c>
      <c r="O27" s="17">
        <v>1166</v>
      </c>
      <c r="P27" s="16">
        <v>108</v>
      </c>
      <c r="Q27" s="16">
        <v>1058</v>
      </c>
      <c r="R27" s="17">
        <f t="shared" si="16"/>
        <v>1101</v>
      </c>
      <c r="S27" s="17">
        <f t="shared" si="7"/>
        <v>88</v>
      </c>
      <c r="T27" s="17">
        <f t="shared" si="7"/>
        <v>1013</v>
      </c>
      <c r="U27" s="17">
        <v>701</v>
      </c>
      <c r="V27" s="17">
        <v>62</v>
      </c>
      <c r="W27" s="17">
        <v>639</v>
      </c>
      <c r="X27" s="17">
        <v>400</v>
      </c>
      <c r="Y27" s="16">
        <v>26</v>
      </c>
      <c r="Z27" s="16">
        <v>374</v>
      </c>
      <c r="AA27" s="17">
        <v>1416</v>
      </c>
      <c r="AB27" s="16">
        <v>43</v>
      </c>
      <c r="AC27" s="17">
        <v>1373</v>
      </c>
      <c r="AD27" s="15" t="s">
        <v>55</v>
      </c>
      <c r="AE27" s="17">
        <f t="shared" si="8"/>
        <v>3572</v>
      </c>
      <c r="AF27" s="17">
        <f t="shared" si="9"/>
        <v>203</v>
      </c>
      <c r="AG27" s="17">
        <f t="shared" si="9"/>
        <v>3369</v>
      </c>
      <c r="AH27" s="16">
        <v>1166</v>
      </c>
      <c r="AI27" s="16">
        <v>108</v>
      </c>
      <c r="AJ27" s="16">
        <v>1058</v>
      </c>
      <c r="AK27" s="17">
        <f t="shared" si="10"/>
        <v>1064</v>
      </c>
      <c r="AL27" s="17">
        <f t="shared" si="11"/>
        <v>76</v>
      </c>
      <c r="AM27" s="17">
        <f t="shared" si="11"/>
        <v>988</v>
      </c>
      <c r="AN27" s="16">
        <v>701</v>
      </c>
      <c r="AO27" s="16">
        <v>62</v>
      </c>
      <c r="AP27" s="16">
        <v>639</v>
      </c>
      <c r="AQ27" s="18">
        <v>363</v>
      </c>
      <c r="AR27" s="18">
        <v>14</v>
      </c>
      <c r="AS27" s="18">
        <v>349</v>
      </c>
      <c r="AT27" s="16">
        <v>1342</v>
      </c>
      <c r="AU27" s="18">
        <v>19</v>
      </c>
      <c r="AV27" s="18">
        <v>1323</v>
      </c>
      <c r="AW27" s="19">
        <f t="shared" si="12"/>
        <v>111</v>
      </c>
      <c r="AX27" s="17">
        <f t="shared" si="13"/>
        <v>36</v>
      </c>
      <c r="AY27" s="17">
        <f t="shared" si="13"/>
        <v>75</v>
      </c>
      <c r="AZ27" s="17">
        <v>37</v>
      </c>
      <c r="BA27" s="16">
        <v>12</v>
      </c>
      <c r="BB27" s="16">
        <v>25</v>
      </c>
      <c r="BC27" s="16">
        <v>74</v>
      </c>
      <c r="BD27" s="18">
        <v>24</v>
      </c>
      <c r="BE27" s="18">
        <v>50</v>
      </c>
    </row>
    <row r="28" spans="1:57" s="1" customFormat="1" ht="30.2" customHeight="1" x14ac:dyDescent="0.25">
      <c r="A28" s="15" t="s">
        <v>56</v>
      </c>
      <c r="B28" s="16">
        <f t="shared" si="1"/>
        <v>2893</v>
      </c>
      <c r="C28" s="17">
        <f t="shared" si="2"/>
        <v>358</v>
      </c>
      <c r="D28" s="16">
        <f t="shared" si="3"/>
        <v>17</v>
      </c>
      <c r="E28" s="16">
        <f t="shared" si="3"/>
        <v>341</v>
      </c>
      <c r="F28" s="17">
        <f t="shared" si="4"/>
        <v>296</v>
      </c>
      <c r="G28" s="16">
        <f>SUM('[1]歸化~9208'!C28,'[1]歸化9209~'!F32)</f>
        <v>1</v>
      </c>
      <c r="H28" s="16">
        <f>SUM('[1]歸化~9208'!D28,'[1]歸化9209~'!G32)</f>
        <v>295</v>
      </c>
      <c r="I28" s="17">
        <f t="shared" si="5"/>
        <v>62</v>
      </c>
      <c r="J28" s="16">
        <f>'[1]10411居留外籍'!F29</f>
        <v>16</v>
      </c>
      <c r="K28" s="16">
        <f>'[1]10411居留外籍'!G29</f>
        <v>46</v>
      </c>
      <c r="L28" s="17">
        <f t="shared" si="14"/>
        <v>2535</v>
      </c>
      <c r="M28" s="17">
        <f t="shared" si="15"/>
        <v>122</v>
      </c>
      <c r="N28" s="17">
        <f t="shared" si="6"/>
        <v>2413</v>
      </c>
      <c r="O28" s="17">
        <v>326</v>
      </c>
      <c r="P28" s="16">
        <v>12</v>
      </c>
      <c r="Q28" s="16">
        <v>314</v>
      </c>
      <c r="R28" s="17">
        <f t="shared" si="16"/>
        <v>858</v>
      </c>
      <c r="S28" s="17">
        <f t="shared" si="7"/>
        <v>72</v>
      </c>
      <c r="T28" s="17">
        <f t="shared" si="7"/>
        <v>786</v>
      </c>
      <c r="U28" s="17">
        <v>572</v>
      </c>
      <c r="V28" s="17">
        <v>50</v>
      </c>
      <c r="W28" s="17">
        <v>522</v>
      </c>
      <c r="X28" s="17">
        <v>286</v>
      </c>
      <c r="Y28" s="16">
        <v>22</v>
      </c>
      <c r="Z28" s="16">
        <v>264</v>
      </c>
      <c r="AA28" s="17">
        <v>1351</v>
      </c>
      <c r="AB28" s="16">
        <v>38</v>
      </c>
      <c r="AC28" s="17">
        <v>1313</v>
      </c>
      <c r="AD28" s="15" t="s">
        <v>56</v>
      </c>
      <c r="AE28" s="17">
        <f t="shared" si="8"/>
        <v>2475</v>
      </c>
      <c r="AF28" s="17">
        <f t="shared" si="9"/>
        <v>90</v>
      </c>
      <c r="AG28" s="17">
        <f t="shared" si="9"/>
        <v>2385</v>
      </c>
      <c r="AH28" s="16">
        <v>326</v>
      </c>
      <c r="AI28" s="16">
        <v>12</v>
      </c>
      <c r="AJ28" s="16">
        <v>314</v>
      </c>
      <c r="AK28" s="17">
        <f t="shared" si="10"/>
        <v>847</v>
      </c>
      <c r="AL28" s="17">
        <f t="shared" si="11"/>
        <v>65</v>
      </c>
      <c r="AM28" s="17">
        <f t="shared" si="11"/>
        <v>782</v>
      </c>
      <c r="AN28" s="16">
        <v>572</v>
      </c>
      <c r="AO28" s="16">
        <v>50</v>
      </c>
      <c r="AP28" s="16">
        <v>522</v>
      </c>
      <c r="AQ28" s="18">
        <v>275</v>
      </c>
      <c r="AR28" s="18">
        <v>15</v>
      </c>
      <c r="AS28" s="18">
        <v>260</v>
      </c>
      <c r="AT28" s="16">
        <v>1302</v>
      </c>
      <c r="AU28" s="18">
        <v>13</v>
      </c>
      <c r="AV28" s="18">
        <v>1289</v>
      </c>
      <c r="AW28" s="19">
        <f t="shared" si="12"/>
        <v>60</v>
      </c>
      <c r="AX28" s="17">
        <f t="shared" si="13"/>
        <v>32</v>
      </c>
      <c r="AY28" s="17">
        <f t="shared" si="13"/>
        <v>28</v>
      </c>
      <c r="AZ28" s="17">
        <v>11</v>
      </c>
      <c r="BA28" s="16">
        <v>7</v>
      </c>
      <c r="BB28" s="16">
        <v>4</v>
      </c>
      <c r="BC28" s="16">
        <v>49</v>
      </c>
      <c r="BD28" s="18">
        <v>25</v>
      </c>
      <c r="BE28" s="18">
        <v>24</v>
      </c>
    </row>
    <row r="29" spans="1:57" s="1" customFormat="1" ht="15.95" customHeight="1" x14ac:dyDescent="0.25">
      <c r="A29" s="15" t="s">
        <v>57</v>
      </c>
      <c r="B29" s="16">
        <f t="shared" si="1"/>
        <v>616</v>
      </c>
      <c r="C29" s="17">
        <f t="shared" si="2"/>
        <v>75</v>
      </c>
      <c r="D29" s="16">
        <f t="shared" si="3"/>
        <v>4</v>
      </c>
      <c r="E29" s="16">
        <f t="shared" si="3"/>
        <v>71</v>
      </c>
      <c r="F29" s="17">
        <f t="shared" si="4"/>
        <v>61</v>
      </c>
      <c r="G29" s="16">
        <f>SUM('[1]歸化~9208'!C29,'[1]歸化9209~'!F33)</f>
        <v>1</v>
      </c>
      <c r="H29" s="16">
        <f>SUM('[1]歸化~9208'!D29,'[1]歸化9209~'!G33)</f>
        <v>60</v>
      </c>
      <c r="I29" s="17">
        <f t="shared" si="5"/>
        <v>14</v>
      </c>
      <c r="J29" s="16">
        <f>'[1]10411居留外籍'!F30</f>
        <v>3</v>
      </c>
      <c r="K29" s="16">
        <f>'[1]10411居留外籍'!G30</f>
        <v>11</v>
      </c>
      <c r="L29" s="17">
        <f t="shared" si="14"/>
        <v>541</v>
      </c>
      <c r="M29" s="17">
        <f t="shared" si="15"/>
        <v>98</v>
      </c>
      <c r="N29" s="17">
        <f t="shared" si="6"/>
        <v>443</v>
      </c>
      <c r="O29" s="17">
        <v>66</v>
      </c>
      <c r="P29" s="16">
        <v>9</v>
      </c>
      <c r="Q29" s="16">
        <v>57</v>
      </c>
      <c r="R29" s="17">
        <f t="shared" si="16"/>
        <v>117</v>
      </c>
      <c r="S29" s="17">
        <f t="shared" si="7"/>
        <v>21</v>
      </c>
      <c r="T29" s="17">
        <f t="shared" si="7"/>
        <v>96</v>
      </c>
      <c r="U29" s="17">
        <v>71</v>
      </c>
      <c r="V29" s="17">
        <v>13</v>
      </c>
      <c r="W29" s="17">
        <v>58</v>
      </c>
      <c r="X29" s="17">
        <v>46</v>
      </c>
      <c r="Y29" s="16">
        <v>8</v>
      </c>
      <c r="Z29" s="16">
        <v>38</v>
      </c>
      <c r="AA29" s="17">
        <v>358</v>
      </c>
      <c r="AB29" s="16">
        <v>68</v>
      </c>
      <c r="AC29" s="17">
        <v>290</v>
      </c>
      <c r="AD29" s="15" t="s">
        <v>57</v>
      </c>
      <c r="AE29" s="17">
        <f t="shared" si="8"/>
        <v>538</v>
      </c>
      <c r="AF29" s="17">
        <f t="shared" si="9"/>
        <v>98</v>
      </c>
      <c r="AG29" s="17">
        <f t="shared" si="9"/>
        <v>440</v>
      </c>
      <c r="AH29" s="16">
        <v>66</v>
      </c>
      <c r="AI29" s="16">
        <v>9</v>
      </c>
      <c r="AJ29" s="16">
        <v>57</v>
      </c>
      <c r="AK29" s="17">
        <f t="shared" si="10"/>
        <v>117</v>
      </c>
      <c r="AL29" s="17">
        <f t="shared" si="11"/>
        <v>21</v>
      </c>
      <c r="AM29" s="17">
        <f t="shared" si="11"/>
        <v>96</v>
      </c>
      <c r="AN29" s="16">
        <v>71</v>
      </c>
      <c r="AO29" s="16">
        <v>13</v>
      </c>
      <c r="AP29" s="16">
        <v>58</v>
      </c>
      <c r="AQ29" s="18">
        <v>46</v>
      </c>
      <c r="AR29" s="18">
        <v>8</v>
      </c>
      <c r="AS29" s="18">
        <v>38</v>
      </c>
      <c r="AT29" s="16">
        <v>355</v>
      </c>
      <c r="AU29" s="18">
        <v>68</v>
      </c>
      <c r="AV29" s="18">
        <v>287</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58</v>
      </c>
      <c r="B30" s="16">
        <f t="shared" si="1"/>
        <v>3223</v>
      </c>
      <c r="C30" s="17">
        <f t="shared" si="2"/>
        <v>0</v>
      </c>
      <c r="D30" s="16">
        <f t="shared" si="3"/>
        <v>0</v>
      </c>
      <c r="E30" s="16">
        <f t="shared" si="3"/>
        <v>0</v>
      </c>
      <c r="F30" s="17">
        <f t="shared" si="4"/>
        <v>0</v>
      </c>
      <c r="G30" s="16">
        <v>0</v>
      </c>
      <c r="H30" s="16">
        <v>0</v>
      </c>
      <c r="I30" s="17">
        <f t="shared" si="5"/>
        <v>0</v>
      </c>
      <c r="J30" s="16">
        <v>0</v>
      </c>
      <c r="K30" s="17">
        <v>0</v>
      </c>
      <c r="L30" s="17">
        <f t="shared" si="14"/>
        <v>3223</v>
      </c>
      <c r="M30" s="17">
        <f t="shared" si="15"/>
        <v>250</v>
      </c>
      <c r="N30" s="17">
        <f t="shared" si="6"/>
        <v>2973</v>
      </c>
      <c r="O30" s="17">
        <v>2293</v>
      </c>
      <c r="P30" s="16">
        <v>150</v>
      </c>
      <c r="Q30" s="16">
        <v>2143</v>
      </c>
      <c r="R30" s="17">
        <f t="shared" si="16"/>
        <v>750</v>
      </c>
      <c r="S30" s="17">
        <f t="shared" si="7"/>
        <v>61</v>
      </c>
      <c r="T30" s="17">
        <f t="shared" si="7"/>
        <v>689</v>
      </c>
      <c r="U30" s="17">
        <v>470</v>
      </c>
      <c r="V30" s="17">
        <v>19</v>
      </c>
      <c r="W30" s="17">
        <v>451</v>
      </c>
      <c r="X30" s="17">
        <v>280</v>
      </c>
      <c r="Y30" s="16">
        <v>42</v>
      </c>
      <c r="Z30" s="16">
        <v>238</v>
      </c>
      <c r="AA30" s="17">
        <v>180</v>
      </c>
      <c r="AB30" s="16">
        <v>39</v>
      </c>
      <c r="AC30" s="17">
        <v>141</v>
      </c>
      <c r="AD30" s="21" t="s">
        <v>59</v>
      </c>
      <c r="AE30" s="17">
        <f t="shared" si="8"/>
        <v>3115</v>
      </c>
      <c r="AF30" s="17">
        <f t="shared" si="9"/>
        <v>195</v>
      </c>
      <c r="AG30" s="17">
        <f t="shared" si="9"/>
        <v>2920</v>
      </c>
      <c r="AH30" s="16">
        <v>2293</v>
      </c>
      <c r="AI30" s="16">
        <v>150</v>
      </c>
      <c r="AJ30" s="16">
        <v>2143</v>
      </c>
      <c r="AK30" s="17">
        <f t="shared" si="10"/>
        <v>708</v>
      </c>
      <c r="AL30" s="17">
        <f t="shared" si="11"/>
        <v>38</v>
      </c>
      <c r="AM30" s="17">
        <f t="shared" si="11"/>
        <v>670</v>
      </c>
      <c r="AN30" s="16">
        <v>470</v>
      </c>
      <c r="AO30" s="16">
        <v>19</v>
      </c>
      <c r="AP30" s="16">
        <v>451</v>
      </c>
      <c r="AQ30" s="18">
        <v>238</v>
      </c>
      <c r="AR30" s="18">
        <v>19</v>
      </c>
      <c r="AS30" s="18">
        <v>219</v>
      </c>
      <c r="AT30" s="16">
        <v>114</v>
      </c>
      <c r="AU30" s="18">
        <v>7</v>
      </c>
      <c r="AV30" s="18">
        <v>107</v>
      </c>
      <c r="AW30" s="19">
        <f t="shared" si="12"/>
        <v>108</v>
      </c>
      <c r="AX30" s="17">
        <f t="shared" si="13"/>
        <v>55</v>
      </c>
      <c r="AY30" s="17">
        <f t="shared" si="13"/>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60</v>
      </c>
      <c r="Z32" s="99" t="s">
        <v>61</v>
      </c>
      <c r="AA32" s="99"/>
      <c r="AB32" s="99"/>
      <c r="AC32" s="99"/>
      <c r="AD32" s="22"/>
      <c r="AV32" s="30"/>
      <c r="AW32" s="31"/>
      <c r="BA32" s="32"/>
      <c r="BB32" s="32"/>
      <c r="BC32" s="33"/>
      <c r="BD32" s="33"/>
      <c r="BE32" s="34">
        <f>AC32</f>
        <v>0</v>
      </c>
    </row>
    <row r="33" spans="1:57" s="1" customFormat="1" x14ac:dyDescent="0.25">
      <c r="A33" s="35" t="s">
        <v>62</v>
      </c>
      <c r="AC33" s="30"/>
      <c r="AD33" s="35"/>
      <c r="AV33" s="30"/>
      <c r="AW33" s="31"/>
      <c r="BE33" s="30"/>
    </row>
    <row r="34" spans="1:57" s="1" customFormat="1" x14ac:dyDescent="0.25">
      <c r="A34" s="36" t="s">
        <v>63</v>
      </c>
      <c r="AC34" s="30"/>
      <c r="AD34" s="35"/>
      <c r="AV34" s="30"/>
      <c r="AW34" s="31"/>
      <c r="BE34" s="30"/>
    </row>
    <row r="35" spans="1:57" s="1" customFormat="1" x14ac:dyDescent="0.25">
      <c r="A35" s="37" t="s">
        <v>64</v>
      </c>
      <c r="AW35" s="31"/>
    </row>
    <row r="36" spans="1:57" s="1" customFormat="1" x14ac:dyDescent="0.25">
      <c r="A36" s="37" t="s">
        <v>65</v>
      </c>
      <c r="AW36" s="31"/>
    </row>
    <row r="37" spans="1:57" s="1" customFormat="1" x14ac:dyDescent="0.25">
      <c r="A37" s="1" t="s">
        <v>66</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
      <selection pane="topRight" activeCell="O7" sqref="O7"/>
      <selection pane="bottomLeft" activeCell="O7" sqref="O7"/>
      <selection pane="bottomRight" activeCell="O7" sqref="O7"/>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1" t="s">
        <v>67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P1" s="41"/>
    </row>
    <row r="2" spans="1:42" x14ac:dyDescent="0.25">
      <c r="A2" s="42"/>
      <c r="B2" s="42"/>
      <c r="C2" s="42"/>
      <c r="D2" s="42"/>
      <c r="E2" s="43"/>
      <c r="F2" s="43"/>
      <c r="G2" s="43"/>
      <c r="H2" s="43"/>
      <c r="I2" s="132" t="str">
        <f>證件別!C2</f>
        <v>76年1月至112年3月底</v>
      </c>
      <c r="J2" s="132"/>
      <c r="K2" s="132"/>
      <c r="L2" s="132"/>
      <c r="M2" s="132"/>
      <c r="N2" s="132"/>
      <c r="O2" s="132"/>
      <c r="P2" s="132"/>
      <c r="Q2" s="132"/>
      <c r="R2" s="44"/>
      <c r="S2" s="43"/>
      <c r="Z2" s="46" t="s">
        <v>68</v>
      </c>
    </row>
    <row r="3" spans="1:42" ht="20.100000000000001" customHeight="1" x14ac:dyDescent="0.25">
      <c r="A3" s="132" t="s">
        <v>69</v>
      </c>
      <c r="B3" s="135" t="s">
        <v>5</v>
      </c>
      <c r="C3" s="138" t="s">
        <v>70</v>
      </c>
      <c r="D3" s="126"/>
      <c r="E3" s="126"/>
      <c r="F3" s="126"/>
      <c r="G3" s="126"/>
      <c r="H3" s="126"/>
      <c r="I3" s="126"/>
      <c r="J3" s="126"/>
      <c r="K3" s="126"/>
      <c r="L3" s="126"/>
      <c r="M3" s="126"/>
      <c r="N3" s="126"/>
      <c r="O3" s="126"/>
      <c r="P3" s="126"/>
      <c r="Q3" s="126"/>
      <c r="R3" s="126"/>
      <c r="S3" s="126"/>
      <c r="T3" s="139"/>
      <c r="U3" s="140" t="s">
        <v>71</v>
      </c>
      <c r="V3" s="141"/>
      <c r="W3" s="141"/>
      <c r="X3" s="141"/>
      <c r="Y3" s="141"/>
      <c r="Z3" s="141"/>
    </row>
    <row r="4" spans="1:42" ht="15.2" customHeight="1" x14ac:dyDescent="0.25">
      <c r="A4" s="133"/>
      <c r="B4" s="136"/>
      <c r="C4" s="138" t="s">
        <v>72</v>
      </c>
      <c r="D4" s="139"/>
      <c r="E4" s="127" t="s">
        <v>73</v>
      </c>
      <c r="F4" s="128"/>
      <c r="G4" s="127" t="s">
        <v>74</v>
      </c>
      <c r="H4" s="128"/>
      <c r="I4" s="127" t="s">
        <v>75</v>
      </c>
      <c r="J4" s="128"/>
      <c r="K4" s="127" t="s">
        <v>76</v>
      </c>
      <c r="L4" s="128"/>
      <c r="M4" s="127" t="s">
        <v>77</v>
      </c>
      <c r="N4" s="128"/>
      <c r="O4" s="127" t="s">
        <v>78</v>
      </c>
      <c r="P4" s="128"/>
      <c r="Q4" s="127" t="s">
        <v>79</v>
      </c>
      <c r="R4" s="128"/>
      <c r="S4" s="127" t="s">
        <v>80</v>
      </c>
      <c r="T4" s="128"/>
      <c r="U4" s="119" t="s">
        <v>81</v>
      </c>
      <c r="V4" s="120"/>
      <c r="W4" s="119" t="s">
        <v>82</v>
      </c>
      <c r="X4" s="120"/>
      <c r="Y4" s="119" t="s">
        <v>83</v>
      </c>
      <c r="Z4" s="123"/>
    </row>
    <row r="5" spans="1:42" ht="15.2" customHeight="1" x14ac:dyDescent="0.25">
      <c r="A5" s="133"/>
      <c r="B5" s="136"/>
      <c r="C5" s="142"/>
      <c r="D5" s="143"/>
      <c r="E5" s="129"/>
      <c r="F5" s="130"/>
      <c r="G5" s="129"/>
      <c r="H5" s="130"/>
      <c r="I5" s="129"/>
      <c r="J5" s="130"/>
      <c r="K5" s="129"/>
      <c r="L5" s="130"/>
      <c r="M5" s="129"/>
      <c r="N5" s="130"/>
      <c r="O5" s="129"/>
      <c r="P5" s="130"/>
      <c r="Q5" s="129"/>
      <c r="R5" s="130"/>
      <c r="S5" s="129"/>
      <c r="T5" s="130"/>
      <c r="U5" s="121"/>
      <c r="V5" s="122"/>
      <c r="W5" s="121"/>
      <c r="X5" s="122"/>
      <c r="Y5" s="121"/>
      <c r="Z5" s="124"/>
    </row>
    <row r="6" spans="1:42" ht="25.15" customHeight="1" x14ac:dyDescent="0.25">
      <c r="A6" s="134"/>
      <c r="B6" s="137"/>
      <c r="C6" s="48" t="s">
        <v>84</v>
      </c>
      <c r="D6" s="48" t="s">
        <v>85</v>
      </c>
      <c r="E6" s="48" t="s">
        <v>84</v>
      </c>
      <c r="F6" s="48" t="s">
        <v>86</v>
      </c>
      <c r="G6" s="48" t="s">
        <v>84</v>
      </c>
      <c r="H6" s="48" t="s">
        <v>87</v>
      </c>
      <c r="I6" s="48" t="s">
        <v>88</v>
      </c>
      <c r="J6" s="48" t="s">
        <v>86</v>
      </c>
      <c r="K6" s="48" t="s">
        <v>89</v>
      </c>
      <c r="L6" s="48" t="s">
        <v>87</v>
      </c>
      <c r="M6" s="48" t="s">
        <v>90</v>
      </c>
      <c r="N6" s="49" t="s">
        <v>87</v>
      </c>
      <c r="O6" s="48" t="s">
        <v>90</v>
      </c>
      <c r="P6" s="49" t="s">
        <v>86</v>
      </c>
      <c r="Q6" s="48" t="s">
        <v>84</v>
      </c>
      <c r="R6" s="49" t="s">
        <v>91</v>
      </c>
      <c r="S6" s="48" t="s">
        <v>84</v>
      </c>
      <c r="T6" s="49" t="s">
        <v>87</v>
      </c>
      <c r="U6" s="50" t="s">
        <v>89</v>
      </c>
      <c r="V6" s="50" t="s">
        <v>87</v>
      </c>
      <c r="W6" s="50" t="s">
        <v>89</v>
      </c>
      <c r="X6" s="51" t="s">
        <v>87</v>
      </c>
      <c r="Y6" s="50" t="s">
        <v>92</v>
      </c>
      <c r="Z6" s="51" t="s">
        <v>93</v>
      </c>
    </row>
    <row r="7" spans="1:42" ht="30.2" customHeight="1" x14ac:dyDescent="0.25">
      <c r="A7" s="52" t="s">
        <v>94</v>
      </c>
      <c r="B7" s="53">
        <f t="shared" ref="B7:B30" si="0">SUM(C7,U7)</f>
        <v>581274</v>
      </c>
      <c r="C7" s="53">
        <f t="shared" ref="C7:C30" si="1">SUM(E7,G7,I7,K7,M7,O7,Q7,S7)</f>
        <v>203570</v>
      </c>
      <c r="D7" s="54">
        <f t="shared" ref="D7:D30" si="2">ROUND(C7/$B7*100,2)</f>
        <v>35.020000000000003</v>
      </c>
      <c r="E7" s="53">
        <f>SUM(E8:E30)</f>
        <v>113575</v>
      </c>
      <c r="F7" s="54">
        <f t="shared" ref="F7:F30" si="3">ROUND(E7/$B7*100,2)</f>
        <v>19.54</v>
      </c>
      <c r="G7" s="53">
        <f>SUM(G8:G30)</f>
        <v>31446</v>
      </c>
      <c r="H7" s="54">
        <f t="shared" ref="H7:H30" si="4">ROUND(G7/$B7*100,2)</f>
        <v>5.41</v>
      </c>
      <c r="I7" s="53">
        <f>SUM(I8:I30)</f>
        <v>9823</v>
      </c>
      <c r="J7" s="54">
        <f t="shared" ref="J7:J30" si="5">ROUND(I7/$B7*100,2)</f>
        <v>1.69</v>
      </c>
      <c r="K7" s="53">
        <f>SUM(K8:K30)</f>
        <v>11014</v>
      </c>
      <c r="L7" s="54">
        <f t="shared" ref="L7:L30" si="6">ROUND(K7/$B7*100,2)</f>
        <v>1.89</v>
      </c>
      <c r="M7" s="53">
        <f>SUM(M8:M30)</f>
        <v>4357</v>
      </c>
      <c r="N7" s="54">
        <f t="shared" ref="N7:N30" si="7">ROUND(M7/$B7*100,2)</f>
        <v>0.75</v>
      </c>
      <c r="O7" s="53">
        <f>SUM(O8:O30)</f>
        <v>5885</v>
      </c>
      <c r="P7" s="54">
        <f t="shared" ref="P7:P30" si="8">ROUND(O7/$B7*100,2)</f>
        <v>1.01</v>
      </c>
      <c r="Q7" s="53">
        <f>SUM(Q8:Q30)</f>
        <v>2222</v>
      </c>
      <c r="R7" s="54">
        <f t="shared" ref="R7:R30" si="9">ROUND(Q7/$B7*100,2)</f>
        <v>0.38</v>
      </c>
      <c r="S7" s="53">
        <f>SUM(S8:S30)</f>
        <v>25248</v>
      </c>
      <c r="T7" s="54">
        <f t="shared" ref="T7:T30" si="10">ROUND(S7/$B7*100,2)</f>
        <v>4.34</v>
      </c>
      <c r="U7" s="55">
        <f t="shared" ref="U7:U30" si="11">SUM(W7,Y7)</f>
        <v>377704</v>
      </c>
      <c r="V7" s="54">
        <f t="shared" ref="V7:V30" si="12">ROUND(U7/$B7*100,2)</f>
        <v>64.98</v>
      </c>
      <c r="W7" s="56">
        <f>SUM(W8:W30)</f>
        <v>356634</v>
      </c>
      <c r="X7" s="54">
        <f t="shared" ref="X7:X30" si="13">ROUND(W7/$B7*100,2)</f>
        <v>61.35</v>
      </c>
      <c r="Y7" s="56">
        <f>SUM(Y8:Y30)</f>
        <v>21070</v>
      </c>
      <c r="Z7" s="57">
        <f t="shared" ref="Z7:Z30" si="14">ROUND(Y7/$B7*100,2)</f>
        <v>3.62</v>
      </c>
    </row>
    <row r="8" spans="1:42" ht="30.2" customHeight="1" x14ac:dyDescent="0.25">
      <c r="A8" s="52" t="s">
        <v>35</v>
      </c>
      <c r="B8" s="53">
        <f t="shared" si="0"/>
        <v>113443</v>
      </c>
      <c r="C8" s="53">
        <f t="shared" si="1"/>
        <v>36275</v>
      </c>
      <c r="D8" s="58">
        <f t="shared" si="2"/>
        <v>31.98</v>
      </c>
      <c r="E8" s="59">
        <f>SUM([1]外籍:歸化!C8)</f>
        <v>19877</v>
      </c>
      <c r="F8" s="58">
        <f t="shared" si="3"/>
        <v>17.52</v>
      </c>
      <c r="G8" s="59">
        <f>SUM([1]外籍:歸化!E8)</f>
        <v>4032</v>
      </c>
      <c r="H8" s="58">
        <f t="shared" si="4"/>
        <v>3.55</v>
      </c>
      <c r="I8" s="59">
        <f>SUM([1]外籍:歸化!G8)</f>
        <v>1854</v>
      </c>
      <c r="J8" s="58">
        <f t="shared" si="5"/>
        <v>1.63</v>
      </c>
      <c r="K8" s="59">
        <f>SUM([1]外籍:歸化!I8)</f>
        <v>1739</v>
      </c>
      <c r="L8" s="58">
        <f t="shared" si="6"/>
        <v>1.53</v>
      </c>
      <c r="M8" s="59">
        <f>SUM([1]外籍:歸化!K8)</f>
        <v>455</v>
      </c>
      <c r="N8" s="58">
        <f t="shared" si="7"/>
        <v>0.4</v>
      </c>
      <c r="O8" s="59">
        <f>SUM([1]外籍:歸化!M8)</f>
        <v>1231</v>
      </c>
      <c r="P8" s="58">
        <f t="shared" si="8"/>
        <v>1.0900000000000001</v>
      </c>
      <c r="Q8" s="59">
        <f>SUM([1]外籍:歸化!O8)</f>
        <v>583</v>
      </c>
      <c r="R8" s="58">
        <f t="shared" si="9"/>
        <v>0.51</v>
      </c>
      <c r="S8" s="59">
        <f>SUM([1]外籍:歸化!Q8)</f>
        <v>6504</v>
      </c>
      <c r="T8" s="58">
        <f t="shared" si="10"/>
        <v>5.73</v>
      </c>
      <c r="U8" s="55">
        <f t="shared" si="11"/>
        <v>77168</v>
      </c>
      <c r="V8" s="58">
        <f t="shared" si="12"/>
        <v>68.02</v>
      </c>
      <c r="W8" s="60">
        <f>證件別!AE8</f>
        <v>70510</v>
      </c>
      <c r="X8" s="58">
        <f t="shared" si="13"/>
        <v>62.15</v>
      </c>
      <c r="Y8" s="60">
        <f>證件別!AW8</f>
        <v>6658</v>
      </c>
      <c r="Z8" s="61">
        <f t="shared" si="14"/>
        <v>5.87</v>
      </c>
    </row>
    <row r="9" spans="1:42" ht="15.95" customHeight="1" x14ac:dyDescent="0.25">
      <c r="A9" s="52" t="s">
        <v>36</v>
      </c>
      <c r="B9" s="53">
        <f t="shared" si="0"/>
        <v>65627</v>
      </c>
      <c r="C9" s="53">
        <f t="shared" si="1"/>
        <v>16604</v>
      </c>
      <c r="D9" s="58">
        <f t="shared" si="2"/>
        <v>25.3</v>
      </c>
      <c r="E9" s="59">
        <f>SUM([1]外籍:歸化!C9)</f>
        <v>5973</v>
      </c>
      <c r="F9" s="58">
        <f t="shared" si="3"/>
        <v>9.1</v>
      </c>
      <c r="G9" s="59">
        <f>SUM([1]外籍:歸化!E9)</f>
        <v>1195</v>
      </c>
      <c r="H9" s="58">
        <f t="shared" si="4"/>
        <v>1.82</v>
      </c>
      <c r="I9" s="59">
        <f>SUM([1]外籍:歸化!G9)</f>
        <v>614</v>
      </c>
      <c r="J9" s="58">
        <f t="shared" si="5"/>
        <v>0.94</v>
      </c>
      <c r="K9" s="59">
        <f>SUM([1]外籍:歸化!I9)</f>
        <v>675</v>
      </c>
      <c r="L9" s="58">
        <f t="shared" si="6"/>
        <v>1.03</v>
      </c>
      <c r="M9" s="59">
        <f>SUM([1]外籍:歸化!K9)</f>
        <v>189</v>
      </c>
      <c r="N9" s="58">
        <f t="shared" si="7"/>
        <v>0.28999999999999998</v>
      </c>
      <c r="O9" s="59">
        <f>SUM([1]外籍:歸化!M9)</f>
        <v>1788</v>
      </c>
      <c r="P9" s="58">
        <f t="shared" si="8"/>
        <v>2.72</v>
      </c>
      <c r="Q9" s="59">
        <f>SUM([1]外籍:歸化!O9)</f>
        <v>546</v>
      </c>
      <c r="R9" s="58">
        <f t="shared" si="9"/>
        <v>0.83</v>
      </c>
      <c r="S9" s="59">
        <f>SUM([1]外籍:歸化!Q9)</f>
        <v>5624</v>
      </c>
      <c r="T9" s="58">
        <f t="shared" si="10"/>
        <v>8.57</v>
      </c>
      <c r="U9" s="55">
        <f t="shared" si="11"/>
        <v>49023</v>
      </c>
      <c r="V9" s="58">
        <f t="shared" si="12"/>
        <v>74.7</v>
      </c>
      <c r="W9" s="60">
        <f>證件別!AE9</f>
        <v>44411</v>
      </c>
      <c r="X9" s="58">
        <f t="shared" si="13"/>
        <v>67.67</v>
      </c>
      <c r="Y9" s="60">
        <f>證件別!AW9</f>
        <v>4612</v>
      </c>
      <c r="Z9" s="61">
        <f t="shared" si="14"/>
        <v>7.03</v>
      </c>
    </row>
    <row r="10" spans="1:42" ht="15.95" customHeight="1" x14ac:dyDescent="0.25">
      <c r="A10" s="52" t="s">
        <v>38</v>
      </c>
      <c r="B10" s="53">
        <f t="shared" si="0"/>
        <v>65436</v>
      </c>
      <c r="C10" s="53">
        <f t="shared" si="1"/>
        <v>25194</v>
      </c>
      <c r="D10" s="58">
        <f t="shared" si="2"/>
        <v>38.5</v>
      </c>
      <c r="E10" s="59">
        <f>SUM([1]外籍:歸化!C10)</f>
        <v>12145</v>
      </c>
      <c r="F10" s="58">
        <f t="shared" si="3"/>
        <v>18.559999999999999</v>
      </c>
      <c r="G10" s="59">
        <f>SUM([1]外籍:歸化!E10)</f>
        <v>5067</v>
      </c>
      <c r="H10" s="58">
        <f t="shared" si="4"/>
        <v>7.74</v>
      </c>
      <c r="I10" s="59">
        <f>SUM([1]外籍:歸化!G10)</f>
        <v>2567</v>
      </c>
      <c r="J10" s="58">
        <f t="shared" si="5"/>
        <v>3.92</v>
      </c>
      <c r="K10" s="59">
        <f>SUM([1]外籍:歸化!I10)</f>
        <v>2044</v>
      </c>
      <c r="L10" s="58">
        <f t="shared" si="6"/>
        <v>3.12</v>
      </c>
      <c r="M10" s="59">
        <f>SUM([1]外籍:歸化!K10)</f>
        <v>307</v>
      </c>
      <c r="N10" s="58">
        <f t="shared" si="7"/>
        <v>0.47</v>
      </c>
      <c r="O10" s="59">
        <f>SUM([1]外籍:歸化!M10)</f>
        <v>475</v>
      </c>
      <c r="P10" s="58">
        <f t="shared" si="8"/>
        <v>0.73</v>
      </c>
      <c r="Q10" s="59">
        <f>SUM([1]外籍:歸化!O10)</f>
        <v>184</v>
      </c>
      <c r="R10" s="58">
        <f t="shared" si="9"/>
        <v>0.28000000000000003</v>
      </c>
      <c r="S10" s="59">
        <f>SUM([1]外籍:歸化!Q10)</f>
        <v>2405</v>
      </c>
      <c r="T10" s="58">
        <f t="shared" si="10"/>
        <v>3.68</v>
      </c>
      <c r="U10" s="55">
        <f t="shared" si="11"/>
        <v>40242</v>
      </c>
      <c r="V10" s="58">
        <f t="shared" si="12"/>
        <v>61.5</v>
      </c>
      <c r="W10" s="60">
        <f>證件別!AE10</f>
        <v>38188</v>
      </c>
      <c r="X10" s="58">
        <f t="shared" si="13"/>
        <v>58.36</v>
      </c>
      <c r="Y10" s="60">
        <f>證件別!AW10</f>
        <v>2054</v>
      </c>
      <c r="Z10" s="61">
        <f t="shared" si="14"/>
        <v>3.14</v>
      </c>
    </row>
    <row r="11" spans="1:42" ht="30.2" customHeight="1" x14ac:dyDescent="0.25">
      <c r="A11" s="52" t="s">
        <v>39</v>
      </c>
      <c r="B11" s="53">
        <f t="shared" si="0"/>
        <v>61703</v>
      </c>
      <c r="C11" s="53">
        <f t="shared" si="1"/>
        <v>21076</v>
      </c>
      <c r="D11" s="58">
        <f t="shared" si="2"/>
        <v>34.159999999999997</v>
      </c>
      <c r="E11" s="59">
        <f>SUM([1]外籍:歸化!C11)</f>
        <v>12081</v>
      </c>
      <c r="F11" s="58">
        <f t="shared" si="3"/>
        <v>19.579999999999998</v>
      </c>
      <c r="G11" s="59">
        <f>SUM([1]外籍:歸化!E11)</f>
        <v>2472</v>
      </c>
      <c r="H11" s="58">
        <f t="shared" si="4"/>
        <v>4.01</v>
      </c>
      <c r="I11" s="59">
        <f>SUM([1]外籍:歸化!G11)</f>
        <v>968</v>
      </c>
      <c r="J11" s="58">
        <f t="shared" si="5"/>
        <v>1.57</v>
      </c>
      <c r="K11" s="59">
        <f>SUM([1]外籍:歸化!I11)</f>
        <v>1093</v>
      </c>
      <c r="L11" s="58">
        <f t="shared" si="6"/>
        <v>1.77</v>
      </c>
      <c r="M11" s="59">
        <f>SUM([1]外籍:歸化!K11)</f>
        <v>758</v>
      </c>
      <c r="N11" s="58">
        <f t="shared" si="7"/>
        <v>1.23</v>
      </c>
      <c r="O11" s="59">
        <f>SUM([1]外籍:歸化!M11)</f>
        <v>646</v>
      </c>
      <c r="P11" s="58">
        <f t="shared" si="8"/>
        <v>1.05</v>
      </c>
      <c r="Q11" s="59">
        <f>SUM([1]外籍:歸化!O11)</f>
        <v>234</v>
      </c>
      <c r="R11" s="58">
        <f t="shared" si="9"/>
        <v>0.38</v>
      </c>
      <c r="S11" s="59">
        <f>SUM([1]外籍:歸化!Q11)</f>
        <v>2824</v>
      </c>
      <c r="T11" s="58">
        <f t="shared" si="10"/>
        <v>4.58</v>
      </c>
      <c r="U11" s="55">
        <f t="shared" si="11"/>
        <v>40627</v>
      </c>
      <c r="V11" s="58">
        <f t="shared" si="12"/>
        <v>65.84</v>
      </c>
      <c r="W11" s="60">
        <f>證件別!AE11</f>
        <v>38541</v>
      </c>
      <c r="X11" s="58">
        <f t="shared" si="13"/>
        <v>62.46</v>
      </c>
      <c r="Y11" s="60">
        <f>證件別!AW11</f>
        <v>2086</v>
      </c>
      <c r="Z11" s="61">
        <f t="shared" si="14"/>
        <v>3.38</v>
      </c>
    </row>
    <row r="12" spans="1:42" ht="15.95" customHeight="1" x14ac:dyDescent="0.25">
      <c r="A12" s="52" t="s">
        <v>40</v>
      </c>
      <c r="B12" s="53">
        <f t="shared" si="0"/>
        <v>36104</v>
      </c>
      <c r="C12" s="53">
        <f t="shared" si="1"/>
        <v>13069</v>
      </c>
      <c r="D12" s="58">
        <f t="shared" si="2"/>
        <v>36.200000000000003</v>
      </c>
      <c r="E12" s="59">
        <f>SUM([1]外籍:歸化!C12)</f>
        <v>8834</v>
      </c>
      <c r="F12" s="58">
        <f t="shared" si="3"/>
        <v>24.47</v>
      </c>
      <c r="G12" s="59">
        <f>SUM([1]外籍:歸化!E12)</f>
        <v>1157</v>
      </c>
      <c r="H12" s="58">
        <f t="shared" si="4"/>
        <v>3.2</v>
      </c>
      <c r="I12" s="59">
        <f>SUM([1]外籍:歸化!G12)</f>
        <v>574</v>
      </c>
      <c r="J12" s="58">
        <f t="shared" si="5"/>
        <v>1.59</v>
      </c>
      <c r="K12" s="59">
        <f>SUM([1]外籍:歸化!I12)</f>
        <v>601</v>
      </c>
      <c r="L12" s="58">
        <f t="shared" si="6"/>
        <v>1.66</v>
      </c>
      <c r="M12" s="59">
        <f>SUM([1]外籍:歸化!K12)</f>
        <v>331</v>
      </c>
      <c r="N12" s="58">
        <f t="shared" si="7"/>
        <v>0.92</v>
      </c>
      <c r="O12" s="59">
        <f>SUM([1]外籍:歸化!M12)</f>
        <v>306</v>
      </c>
      <c r="P12" s="58">
        <f t="shared" si="8"/>
        <v>0.85</v>
      </c>
      <c r="Q12" s="59">
        <f>SUM([1]外籍:歸化!O12)</f>
        <v>99</v>
      </c>
      <c r="R12" s="58">
        <f t="shared" si="9"/>
        <v>0.27</v>
      </c>
      <c r="S12" s="59">
        <f>SUM([1]外籍:歸化!Q12)</f>
        <v>1167</v>
      </c>
      <c r="T12" s="58">
        <f t="shared" si="10"/>
        <v>3.23</v>
      </c>
      <c r="U12" s="55">
        <f t="shared" si="11"/>
        <v>23035</v>
      </c>
      <c r="V12" s="58">
        <f t="shared" si="12"/>
        <v>63.8</v>
      </c>
      <c r="W12" s="60">
        <f>證件別!AE12</f>
        <v>22143</v>
      </c>
      <c r="X12" s="58">
        <f t="shared" si="13"/>
        <v>61.33</v>
      </c>
      <c r="Y12" s="60">
        <f>證件別!AW12</f>
        <v>892</v>
      </c>
      <c r="Z12" s="61">
        <f t="shared" si="14"/>
        <v>2.4700000000000002</v>
      </c>
    </row>
    <row r="13" spans="1:42" ht="15.95" customHeight="1" x14ac:dyDescent="0.25">
      <c r="A13" s="52" t="s">
        <v>41</v>
      </c>
      <c r="B13" s="53">
        <f t="shared" si="0"/>
        <v>65645</v>
      </c>
      <c r="C13" s="53">
        <f t="shared" si="1"/>
        <v>20309</v>
      </c>
      <c r="D13" s="58">
        <f t="shared" si="2"/>
        <v>30.94</v>
      </c>
      <c r="E13" s="59">
        <f>SUM([1]外籍:歸化!C13)</f>
        <v>12793</v>
      </c>
      <c r="F13" s="58">
        <f t="shared" si="3"/>
        <v>19.489999999999998</v>
      </c>
      <c r="G13" s="59">
        <f>SUM([1]外籍:歸化!E13)</f>
        <v>2215</v>
      </c>
      <c r="H13" s="58">
        <f t="shared" si="4"/>
        <v>3.37</v>
      </c>
      <c r="I13" s="59">
        <f>SUM([1]外籍:歸化!G13)</f>
        <v>713</v>
      </c>
      <c r="J13" s="58">
        <f t="shared" si="5"/>
        <v>1.0900000000000001</v>
      </c>
      <c r="K13" s="59">
        <f>SUM([1]外籍:歸化!I13)</f>
        <v>1194</v>
      </c>
      <c r="L13" s="58">
        <f t="shared" si="6"/>
        <v>1.82</v>
      </c>
      <c r="M13" s="59">
        <f>SUM([1]外籍:歸化!K13)</f>
        <v>440</v>
      </c>
      <c r="N13" s="58">
        <f t="shared" si="7"/>
        <v>0.67</v>
      </c>
      <c r="O13" s="59">
        <f>SUM([1]外籍:歸化!M13)</f>
        <v>586</v>
      </c>
      <c r="P13" s="58">
        <f t="shared" si="8"/>
        <v>0.89</v>
      </c>
      <c r="Q13" s="59">
        <f>SUM([1]外籍:歸化!O13)</f>
        <v>211</v>
      </c>
      <c r="R13" s="58">
        <f t="shared" si="9"/>
        <v>0.32</v>
      </c>
      <c r="S13" s="59">
        <f>SUM([1]外籍:歸化!Q13)</f>
        <v>2157</v>
      </c>
      <c r="T13" s="58">
        <f t="shared" si="10"/>
        <v>3.29</v>
      </c>
      <c r="U13" s="55">
        <f t="shared" si="11"/>
        <v>45336</v>
      </c>
      <c r="V13" s="58">
        <f t="shared" si="12"/>
        <v>69.06</v>
      </c>
      <c r="W13" s="60">
        <f>證件別!AE13</f>
        <v>43566</v>
      </c>
      <c r="X13" s="58">
        <f t="shared" si="13"/>
        <v>66.37</v>
      </c>
      <c r="Y13" s="60">
        <f>證件別!AW13</f>
        <v>1770</v>
      </c>
      <c r="Z13" s="61">
        <f t="shared" si="14"/>
        <v>2.7</v>
      </c>
    </row>
    <row r="14" spans="1:42" ht="30.2" customHeight="1" x14ac:dyDescent="0.25">
      <c r="A14" s="52" t="s">
        <v>42</v>
      </c>
      <c r="B14" s="53">
        <f t="shared" si="0"/>
        <v>9302</v>
      </c>
      <c r="C14" s="53">
        <f t="shared" si="1"/>
        <v>3832</v>
      </c>
      <c r="D14" s="58">
        <f t="shared" si="2"/>
        <v>41.2</v>
      </c>
      <c r="E14" s="59">
        <f>SUM([1]外籍:歸化!C14)</f>
        <v>2549</v>
      </c>
      <c r="F14" s="58">
        <f t="shared" si="3"/>
        <v>27.4</v>
      </c>
      <c r="G14" s="59">
        <f>SUM([1]外籍:歸化!E14)</f>
        <v>491</v>
      </c>
      <c r="H14" s="58">
        <f t="shared" si="4"/>
        <v>5.28</v>
      </c>
      <c r="I14" s="59">
        <f>SUM([1]外籍:歸化!G14)</f>
        <v>135</v>
      </c>
      <c r="J14" s="58">
        <f t="shared" si="5"/>
        <v>1.45</v>
      </c>
      <c r="K14" s="59">
        <f>SUM([1]外籍:歸化!I14)</f>
        <v>112</v>
      </c>
      <c r="L14" s="58">
        <f t="shared" si="6"/>
        <v>1.2</v>
      </c>
      <c r="M14" s="59">
        <f>SUM([1]外籍:歸化!K14)</f>
        <v>134</v>
      </c>
      <c r="N14" s="58">
        <f t="shared" si="7"/>
        <v>1.44</v>
      </c>
      <c r="O14" s="59">
        <f>SUM([1]外籍:歸化!M14)</f>
        <v>70</v>
      </c>
      <c r="P14" s="58">
        <f t="shared" si="8"/>
        <v>0.75</v>
      </c>
      <c r="Q14" s="59">
        <f>SUM([1]外籍:歸化!O14)</f>
        <v>13</v>
      </c>
      <c r="R14" s="58">
        <f t="shared" si="9"/>
        <v>0.14000000000000001</v>
      </c>
      <c r="S14" s="59">
        <f>SUM([1]外籍:歸化!Q14)</f>
        <v>328</v>
      </c>
      <c r="T14" s="58">
        <f t="shared" si="10"/>
        <v>3.53</v>
      </c>
      <c r="U14" s="55">
        <f t="shared" si="11"/>
        <v>5470</v>
      </c>
      <c r="V14" s="58">
        <f t="shared" si="12"/>
        <v>58.8</v>
      </c>
      <c r="W14" s="60">
        <f>證件別!AE14</f>
        <v>5272</v>
      </c>
      <c r="X14" s="58">
        <f t="shared" si="13"/>
        <v>56.68</v>
      </c>
      <c r="Y14" s="60">
        <f>證件別!AW14</f>
        <v>198</v>
      </c>
      <c r="Z14" s="61">
        <f t="shared" si="14"/>
        <v>2.13</v>
      </c>
    </row>
    <row r="15" spans="1:42" ht="15.95" customHeight="1" x14ac:dyDescent="0.25">
      <c r="A15" s="52" t="s">
        <v>43</v>
      </c>
      <c r="B15" s="53">
        <f t="shared" si="0"/>
        <v>14949</v>
      </c>
      <c r="C15" s="53">
        <f t="shared" si="1"/>
        <v>7403</v>
      </c>
      <c r="D15" s="58">
        <f t="shared" si="2"/>
        <v>49.52</v>
      </c>
      <c r="E15" s="59">
        <f>SUM([1]外籍:歸化!C15)</f>
        <v>2854</v>
      </c>
      <c r="F15" s="58">
        <f t="shared" si="3"/>
        <v>19.09</v>
      </c>
      <c r="G15" s="59">
        <f>SUM([1]外籍:歸化!E15)</f>
        <v>2529</v>
      </c>
      <c r="H15" s="58">
        <f t="shared" si="4"/>
        <v>16.920000000000002</v>
      </c>
      <c r="I15" s="59">
        <f>SUM([1]外籍:歸化!G15)</f>
        <v>353</v>
      </c>
      <c r="J15" s="58">
        <f t="shared" si="5"/>
        <v>2.36</v>
      </c>
      <c r="K15" s="59">
        <f>SUM([1]外籍:歸化!I15)</f>
        <v>714</v>
      </c>
      <c r="L15" s="58">
        <f t="shared" si="6"/>
        <v>4.78</v>
      </c>
      <c r="M15" s="59">
        <f>SUM([1]外籍:歸化!K15)</f>
        <v>53</v>
      </c>
      <c r="N15" s="58">
        <f t="shared" si="7"/>
        <v>0.35</v>
      </c>
      <c r="O15" s="59">
        <f>SUM([1]外籍:歸化!M15)</f>
        <v>111</v>
      </c>
      <c r="P15" s="58">
        <f t="shared" si="8"/>
        <v>0.74</v>
      </c>
      <c r="Q15" s="59">
        <f>SUM([1]外籍:歸化!O15)</f>
        <v>80</v>
      </c>
      <c r="R15" s="58">
        <f t="shared" si="9"/>
        <v>0.54</v>
      </c>
      <c r="S15" s="59">
        <f>SUM([1]外籍:歸化!Q15)</f>
        <v>709</v>
      </c>
      <c r="T15" s="58">
        <f t="shared" si="10"/>
        <v>4.74</v>
      </c>
      <c r="U15" s="55">
        <f t="shared" si="11"/>
        <v>7546</v>
      </c>
      <c r="V15" s="58">
        <f t="shared" si="12"/>
        <v>50.48</v>
      </c>
      <c r="W15" s="60">
        <f>證件別!AE15</f>
        <v>7254</v>
      </c>
      <c r="X15" s="58">
        <f t="shared" si="13"/>
        <v>48.52</v>
      </c>
      <c r="Y15" s="60">
        <f>證件別!AW15</f>
        <v>292</v>
      </c>
      <c r="Z15" s="61">
        <f t="shared" si="14"/>
        <v>1.95</v>
      </c>
    </row>
    <row r="16" spans="1:42" ht="15.95" customHeight="1" x14ac:dyDescent="0.25">
      <c r="A16" s="52" t="s">
        <v>44</v>
      </c>
      <c r="B16" s="53">
        <f t="shared" si="0"/>
        <v>15062</v>
      </c>
      <c r="C16" s="53">
        <f t="shared" si="1"/>
        <v>6497</v>
      </c>
      <c r="D16" s="58">
        <f t="shared" si="2"/>
        <v>43.14</v>
      </c>
      <c r="E16" s="59">
        <f>SUM([1]外籍:歸化!C16)</f>
        <v>3423</v>
      </c>
      <c r="F16" s="58">
        <f t="shared" si="3"/>
        <v>22.73</v>
      </c>
      <c r="G16" s="59">
        <f>SUM([1]外籍:歸化!E16)</f>
        <v>1986</v>
      </c>
      <c r="H16" s="58">
        <f t="shared" si="4"/>
        <v>13.19</v>
      </c>
      <c r="I16" s="59">
        <f>SUM([1]外籍:歸化!G16)</f>
        <v>283</v>
      </c>
      <c r="J16" s="58">
        <f t="shared" si="5"/>
        <v>1.88</v>
      </c>
      <c r="K16" s="59">
        <f>SUM([1]外籍:歸化!I16)</f>
        <v>349</v>
      </c>
      <c r="L16" s="58">
        <f t="shared" si="6"/>
        <v>2.3199999999999998</v>
      </c>
      <c r="M16" s="59">
        <f>SUM([1]外籍:歸化!K16)</f>
        <v>72</v>
      </c>
      <c r="N16" s="58">
        <f t="shared" si="7"/>
        <v>0.48</v>
      </c>
      <c r="O16" s="59">
        <f>SUM([1]外籍:歸化!M16)</f>
        <v>52</v>
      </c>
      <c r="P16" s="58">
        <f t="shared" si="8"/>
        <v>0.35</v>
      </c>
      <c r="Q16" s="59">
        <f>SUM([1]外籍:歸化!O16)</f>
        <v>20</v>
      </c>
      <c r="R16" s="58">
        <f t="shared" si="9"/>
        <v>0.13</v>
      </c>
      <c r="S16" s="59">
        <f>SUM([1]外籍:歸化!Q16)</f>
        <v>312</v>
      </c>
      <c r="T16" s="58">
        <f t="shared" si="10"/>
        <v>2.0699999999999998</v>
      </c>
      <c r="U16" s="55">
        <f t="shared" si="11"/>
        <v>8565</v>
      </c>
      <c r="V16" s="58">
        <f t="shared" si="12"/>
        <v>56.86</v>
      </c>
      <c r="W16" s="60">
        <f>證件別!AE16</f>
        <v>8382</v>
      </c>
      <c r="X16" s="58">
        <f t="shared" si="13"/>
        <v>55.65</v>
      </c>
      <c r="Y16" s="60">
        <f>證件別!AW16</f>
        <v>183</v>
      </c>
      <c r="Z16" s="61">
        <f t="shared" si="14"/>
        <v>1.21</v>
      </c>
    </row>
    <row r="17" spans="1:42" ht="15.95" customHeight="1" x14ac:dyDescent="0.25">
      <c r="A17" s="52" t="s">
        <v>45</v>
      </c>
      <c r="B17" s="53">
        <f t="shared" si="0"/>
        <v>24622</v>
      </c>
      <c r="C17" s="53">
        <f t="shared" si="1"/>
        <v>11667</v>
      </c>
      <c r="D17" s="58">
        <f t="shared" si="2"/>
        <v>47.38</v>
      </c>
      <c r="E17" s="59">
        <f>SUM([1]外籍:歸化!C17)</f>
        <v>7826</v>
      </c>
      <c r="F17" s="58">
        <f t="shared" si="3"/>
        <v>31.78</v>
      </c>
      <c r="G17" s="59">
        <f>SUM([1]外籍:歸化!E17)</f>
        <v>1855</v>
      </c>
      <c r="H17" s="58">
        <f t="shared" si="4"/>
        <v>7.53</v>
      </c>
      <c r="I17" s="59">
        <f>SUM([1]外籍:歸化!G17)</f>
        <v>527</v>
      </c>
      <c r="J17" s="58">
        <f t="shared" si="5"/>
        <v>2.14</v>
      </c>
      <c r="K17" s="59">
        <f>SUM([1]外籍:歸化!I17)</f>
        <v>472</v>
      </c>
      <c r="L17" s="58">
        <f t="shared" si="6"/>
        <v>1.92</v>
      </c>
      <c r="M17" s="59">
        <f>SUM([1]外籍:歸化!K17)</f>
        <v>413</v>
      </c>
      <c r="N17" s="58">
        <f t="shared" si="7"/>
        <v>1.68</v>
      </c>
      <c r="O17" s="59">
        <f>SUM([1]外籍:歸化!M17)</f>
        <v>87</v>
      </c>
      <c r="P17" s="58">
        <f t="shared" si="8"/>
        <v>0.35</v>
      </c>
      <c r="Q17" s="59">
        <f>SUM([1]外籍:歸化!O17)</f>
        <v>31</v>
      </c>
      <c r="R17" s="58">
        <f t="shared" si="9"/>
        <v>0.13</v>
      </c>
      <c r="S17" s="59">
        <f>SUM([1]外籍:歸化!Q17)</f>
        <v>456</v>
      </c>
      <c r="T17" s="58">
        <f t="shared" si="10"/>
        <v>1.85</v>
      </c>
      <c r="U17" s="55">
        <f t="shared" si="11"/>
        <v>12955</v>
      </c>
      <c r="V17" s="58">
        <f t="shared" si="12"/>
        <v>52.62</v>
      </c>
      <c r="W17" s="60">
        <f>證件別!AE17</f>
        <v>12584</v>
      </c>
      <c r="X17" s="58">
        <f t="shared" si="13"/>
        <v>51.11</v>
      </c>
      <c r="Y17" s="60">
        <f>證件別!AW17</f>
        <v>371</v>
      </c>
      <c r="Z17" s="61">
        <f t="shared" si="14"/>
        <v>1.51</v>
      </c>
    </row>
    <row r="18" spans="1:42" ht="30.2" customHeight="1" x14ac:dyDescent="0.25">
      <c r="A18" s="52" t="s">
        <v>46</v>
      </c>
      <c r="B18" s="53">
        <f t="shared" si="0"/>
        <v>11451</v>
      </c>
      <c r="C18" s="53">
        <f t="shared" si="1"/>
        <v>5384</v>
      </c>
      <c r="D18" s="58">
        <f t="shared" si="2"/>
        <v>47.02</v>
      </c>
      <c r="E18" s="59">
        <f>SUM([1]外籍:歸化!C18)</f>
        <v>3603</v>
      </c>
      <c r="F18" s="58">
        <f t="shared" si="3"/>
        <v>31.46</v>
      </c>
      <c r="G18" s="59">
        <f>SUM([1]外籍:歸化!E18)</f>
        <v>951</v>
      </c>
      <c r="H18" s="58">
        <f t="shared" si="4"/>
        <v>8.3000000000000007</v>
      </c>
      <c r="I18" s="59">
        <f>SUM([1]外籍:歸化!G18)</f>
        <v>183</v>
      </c>
      <c r="J18" s="58">
        <f t="shared" si="5"/>
        <v>1.6</v>
      </c>
      <c r="K18" s="59">
        <f>SUM([1]外籍:歸化!I18)</f>
        <v>140</v>
      </c>
      <c r="L18" s="58">
        <f t="shared" si="6"/>
        <v>1.22</v>
      </c>
      <c r="M18" s="59">
        <f>SUM([1]外籍:歸化!K18)</f>
        <v>227</v>
      </c>
      <c r="N18" s="58">
        <f t="shared" si="7"/>
        <v>1.98</v>
      </c>
      <c r="O18" s="59">
        <f>SUM([1]外籍:歸化!M18)</f>
        <v>31</v>
      </c>
      <c r="P18" s="58">
        <f t="shared" si="8"/>
        <v>0.27</v>
      </c>
      <c r="Q18" s="59">
        <f>SUM([1]外籍:歸化!O18)</f>
        <v>12</v>
      </c>
      <c r="R18" s="58">
        <f t="shared" si="9"/>
        <v>0.1</v>
      </c>
      <c r="S18" s="59">
        <f>SUM([1]外籍:歸化!Q18)</f>
        <v>237</v>
      </c>
      <c r="T18" s="58">
        <f t="shared" si="10"/>
        <v>2.0699999999999998</v>
      </c>
      <c r="U18" s="55">
        <f t="shared" si="11"/>
        <v>6067</v>
      </c>
      <c r="V18" s="58">
        <f t="shared" si="12"/>
        <v>52.98</v>
      </c>
      <c r="W18" s="60">
        <f>證件別!AE18</f>
        <v>5894</v>
      </c>
      <c r="X18" s="58">
        <f t="shared" si="13"/>
        <v>51.47</v>
      </c>
      <c r="Y18" s="60">
        <f>證件別!AW18</f>
        <v>173</v>
      </c>
      <c r="Z18" s="61">
        <f t="shared" si="14"/>
        <v>1.51</v>
      </c>
    </row>
    <row r="19" spans="1:42" ht="15.95" customHeight="1" x14ac:dyDescent="0.25">
      <c r="A19" s="52" t="s">
        <v>47</v>
      </c>
      <c r="B19" s="53">
        <f t="shared" si="0"/>
        <v>16916</v>
      </c>
      <c r="C19" s="53">
        <f t="shared" si="1"/>
        <v>7726</v>
      </c>
      <c r="D19" s="58">
        <f t="shared" si="2"/>
        <v>45.67</v>
      </c>
      <c r="E19" s="59">
        <f>SUM([1]外籍:歸化!C19)</f>
        <v>4844</v>
      </c>
      <c r="F19" s="58">
        <f t="shared" si="3"/>
        <v>28.64</v>
      </c>
      <c r="G19" s="59">
        <f>SUM([1]外籍:歸化!E19)</f>
        <v>1918</v>
      </c>
      <c r="H19" s="58">
        <f t="shared" si="4"/>
        <v>11.34</v>
      </c>
      <c r="I19" s="59">
        <f>SUM([1]外籍:歸化!G19)</f>
        <v>238</v>
      </c>
      <c r="J19" s="58">
        <f t="shared" si="5"/>
        <v>1.41</v>
      </c>
      <c r="K19" s="59">
        <f>SUM([1]外籍:歸化!I19)</f>
        <v>200</v>
      </c>
      <c r="L19" s="58">
        <f t="shared" si="6"/>
        <v>1.18</v>
      </c>
      <c r="M19" s="59">
        <f>SUM([1]外籍:歸化!K19)</f>
        <v>259</v>
      </c>
      <c r="N19" s="58">
        <f t="shared" si="7"/>
        <v>1.53</v>
      </c>
      <c r="O19" s="59">
        <f>SUM([1]外籍:歸化!M19)</f>
        <v>27</v>
      </c>
      <c r="P19" s="58">
        <f t="shared" si="8"/>
        <v>0.16</v>
      </c>
      <c r="Q19" s="59">
        <f>SUM([1]外籍:歸化!O19)</f>
        <v>19</v>
      </c>
      <c r="R19" s="58">
        <f t="shared" si="9"/>
        <v>0.11</v>
      </c>
      <c r="S19" s="59">
        <f>SUM([1]外籍:歸化!Q19)</f>
        <v>221</v>
      </c>
      <c r="T19" s="58">
        <f t="shared" si="10"/>
        <v>1.31</v>
      </c>
      <c r="U19" s="55">
        <f t="shared" si="11"/>
        <v>9190</v>
      </c>
      <c r="V19" s="58">
        <f t="shared" si="12"/>
        <v>54.33</v>
      </c>
      <c r="W19" s="60">
        <f>證件別!AE19</f>
        <v>9026</v>
      </c>
      <c r="X19" s="58">
        <f t="shared" si="13"/>
        <v>53.36</v>
      </c>
      <c r="Y19" s="60">
        <f>證件別!AW19</f>
        <v>164</v>
      </c>
      <c r="Z19" s="61">
        <f t="shared" si="14"/>
        <v>0.97</v>
      </c>
    </row>
    <row r="20" spans="1:42" ht="15.95" customHeight="1" x14ac:dyDescent="0.25">
      <c r="A20" s="52" t="s">
        <v>48</v>
      </c>
      <c r="B20" s="53">
        <f t="shared" si="0"/>
        <v>13513</v>
      </c>
      <c r="C20" s="53">
        <f t="shared" si="1"/>
        <v>5957</v>
      </c>
      <c r="D20" s="58">
        <f t="shared" si="2"/>
        <v>44.08</v>
      </c>
      <c r="E20" s="59">
        <f>SUM([1]外籍:歸化!C20)</f>
        <v>4044</v>
      </c>
      <c r="F20" s="58">
        <f t="shared" si="3"/>
        <v>29.93</v>
      </c>
      <c r="G20" s="59">
        <f>SUM([1]外籍:歸化!E20)</f>
        <v>1246</v>
      </c>
      <c r="H20" s="58">
        <f t="shared" si="4"/>
        <v>9.2200000000000006</v>
      </c>
      <c r="I20" s="59">
        <f>SUM([1]外籍:歸化!G20)</f>
        <v>159</v>
      </c>
      <c r="J20" s="58">
        <f t="shared" si="5"/>
        <v>1.18</v>
      </c>
      <c r="K20" s="59">
        <f>SUM([1]外籍:歸化!I20)</f>
        <v>150</v>
      </c>
      <c r="L20" s="58">
        <f t="shared" si="6"/>
        <v>1.1100000000000001</v>
      </c>
      <c r="M20" s="59">
        <f>SUM([1]外籍:歸化!K20)</f>
        <v>168</v>
      </c>
      <c r="N20" s="58">
        <f t="shared" si="7"/>
        <v>1.24</v>
      </c>
      <c r="O20" s="59">
        <f>SUM([1]外籍:歸化!M20)</f>
        <v>22</v>
      </c>
      <c r="P20" s="58">
        <f t="shared" si="8"/>
        <v>0.16</v>
      </c>
      <c r="Q20" s="59">
        <f>SUM([1]外籍:歸化!O20)</f>
        <v>6</v>
      </c>
      <c r="R20" s="58">
        <f t="shared" si="9"/>
        <v>0.04</v>
      </c>
      <c r="S20" s="59">
        <f>SUM([1]外籍:歸化!Q20)</f>
        <v>162</v>
      </c>
      <c r="T20" s="58">
        <f t="shared" si="10"/>
        <v>1.2</v>
      </c>
      <c r="U20" s="55">
        <f t="shared" si="11"/>
        <v>7556</v>
      </c>
      <c r="V20" s="58">
        <f t="shared" si="12"/>
        <v>55.92</v>
      </c>
      <c r="W20" s="60">
        <f>證件別!AE20</f>
        <v>7430</v>
      </c>
      <c r="X20" s="58">
        <f t="shared" si="13"/>
        <v>54.98</v>
      </c>
      <c r="Y20" s="60">
        <f>證件別!AW20</f>
        <v>126</v>
      </c>
      <c r="Z20" s="61">
        <f t="shared" si="14"/>
        <v>0.93</v>
      </c>
    </row>
    <row r="21" spans="1:42" ht="15.95" customHeight="1" x14ac:dyDescent="0.25">
      <c r="A21" s="52" t="s">
        <v>49</v>
      </c>
      <c r="B21" s="53">
        <f t="shared" si="0"/>
        <v>19978</v>
      </c>
      <c r="C21" s="53">
        <f t="shared" si="1"/>
        <v>8759</v>
      </c>
      <c r="D21" s="58">
        <f t="shared" si="2"/>
        <v>43.84</v>
      </c>
      <c r="E21" s="59">
        <f>SUM([1]外籍:歸化!C21)</f>
        <v>5203</v>
      </c>
      <c r="F21" s="58">
        <f t="shared" si="3"/>
        <v>26.04</v>
      </c>
      <c r="G21" s="59">
        <f>SUM([1]外籍:歸化!E21)</f>
        <v>1783</v>
      </c>
      <c r="H21" s="58">
        <f t="shared" si="4"/>
        <v>8.92</v>
      </c>
      <c r="I21" s="59">
        <f>SUM([1]外籍:歸化!G21)</f>
        <v>215</v>
      </c>
      <c r="J21" s="58">
        <f t="shared" si="5"/>
        <v>1.08</v>
      </c>
      <c r="K21" s="59">
        <f>SUM([1]外籍:歸化!I21)</f>
        <v>825</v>
      </c>
      <c r="L21" s="58">
        <f t="shared" si="6"/>
        <v>4.13</v>
      </c>
      <c r="M21" s="59">
        <f>SUM([1]外籍:歸化!K21)</f>
        <v>241</v>
      </c>
      <c r="N21" s="58">
        <f t="shared" si="7"/>
        <v>1.21</v>
      </c>
      <c r="O21" s="59">
        <f>SUM([1]外籍:歸化!M21)</f>
        <v>63</v>
      </c>
      <c r="P21" s="58">
        <f t="shared" si="8"/>
        <v>0.32</v>
      </c>
      <c r="Q21" s="59">
        <f>SUM([1]外籍:歸化!O21)</f>
        <v>20</v>
      </c>
      <c r="R21" s="58">
        <f t="shared" si="9"/>
        <v>0.1</v>
      </c>
      <c r="S21" s="59">
        <f>SUM([1]外籍:歸化!Q21)</f>
        <v>409</v>
      </c>
      <c r="T21" s="58">
        <f t="shared" si="10"/>
        <v>2.0499999999999998</v>
      </c>
      <c r="U21" s="55">
        <f t="shared" si="11"/>
        <v>11219</v>
      </c>
      <c r="V21" s="58">
        <f t="shared" si="12"/>
        <v>56.16</v>
      </c>
      <c r="W21" s="60">
        <f>證件別!AE21</f>
        <v>10910</v>
      </c>
      <c r="X21" s="58">
        <f t="shared" si="13"/>
        <v>54.61</v>
      </c>
      <c r="Y21" s="60">
        <f>證件別!AW21</f>
        <v>309</v>
      </c>
      <c r="Z21" s="61">
        <f t="shared" si="14"/>
        <v>1.55</v>
      </c>
    </row>
    <row r="22" spans="1:42" ht="30.2" customHeight="1" x14ac:dyDescent="0.25">
      <c r="A22" s="52" t="s">
        <v>50</v>
      </c>
      <c r="B22" s="53">
        <f t="shared" si="0"/>
        <v>4552</v>
      </c>
      <c r="C22" s="53">
        <f t="shared" si="1"/>
        <v>1695</v>
      </c>
      <c r="D22" s="58">
        <f t="shared" si="2"/>
        <v>37.24</v>
      </c>
      <c r="E22" s="59">
        <f>SUM([1]外籍:歸化!C22)</f>
        <v>1036</v>
      </c>
      <c r="F22" s="58">
        <f t="shared" si="3"/>
        <v>22.76</v>
      </c>
      <c r="G22" s="59">
        <f>SUM([1]外籍:歸化!E22)</f>
        <v>262</v>
      </c>
      <c r="H22" s="58">
        <f t="shared" si="4"/>
        <v>5.76</v>
      </c>
      <c r="I22" s="59">
        <f>SUM([1]外籍:歸化!G22)</f>
        <v>32</v>
      </c>
      <c r="J22" s="58">
        <f t="shared" si="5"/>
        <v>0.7</v>
      </c>
      <c r="K22" s="59">
        <f>SUM([1]外籍:歸化!I22)</f>
        <v>87</v>
      </c>
      <c r="L22" s="58">
        <f t="shared" si="6"/>
        <v>1.91</v>
      </c>
      <c r="M22" s="59">
        <f>SUM([1]外籍:歸化!K22)</f>
        <v>42</v>
      </c>
      <c r="N22" s="58">
        <f t="shared" si="7"/>
        <v>0.92</v>
      </c>
      <c r="O22" s="59">
        <f>SUM([1]外籍:歸化!M22)</f>
        <v>37</v>
      </c>
      <c r="P22" s="58">
        <f t="shared" si="8"/>
        <v>0.81</v>
      </c>
      <c r="Q22" s="59">
        <f>SUM([1]外籍:歸化!O22)</f>
        <v>10</v>
      </c>
      <c r="R22" s="58">
        <f t="shared" si="9"/>
        <v>0.22</v>
      </c>
      <c r="S22" s="59">
        <f>SUM([1]外籍:歸化!Q22)</f>
        <v>189</v>
      </c>
      <c r="T22" s="58">
        <f t="shared" si="10"/>
        <v>4.1500000000000004</v>
      </c>
      <c r="U22" s="55">
        <f t="shared" si="11"/>
        <v>2857</v>
      </c>
      <c r="V22" s="58">
        <f t="shared" si="12"/>
        <v>62.76</v>
      </c>
      <c r="W22" s="60">
        <f>證件別!AE22</f>
        <v>2782</v>
      </c>
      <c r="X22" s="58">
        <f t="shared" si="13"/>
        <v>61.12</v>
      </c>
      <c r="Y22" s="60">
        <f>證件別!AW22</f>
        <v>75</v>
      </c>
      <c r="Z22" s="61">
        <f t="shared" si="14"/>
        <v>1.65</v>
      </c>
    </row>
    <row r="23" spans="1:42" s="40" customFormat="1" ht="15.95" customHeight="1" x14ac:dyDescent="0.25">
      <c r="A23" s="62" t="s">
        <v>51</v>
      </c>
      <c r="B23" s="53">
        <f t="shared" si="0"/>
        <v>8084</v>
      </c>
      <c r="C23" s="53">
        <f t="shared" si="1"/>
        <v>2287</v>
      </c>
      <c r="D23" s="58">
        <f t="shared" si="2"/>
        <v>28.29</v>
      </c>
      <c r="E23" s="59">
        <f>SUM([1]外籍:歸化!C23)</f>
        <v>1182</v>
      </c>
      <c r="F23" s="58">
        <f t="shared" si="3"/>
        <v>14.62</v>
      </c>
      <c r="G23" s="59">
        <f>SUM([1]外籍:歸化!E23)</f>
        <v>553</v>
      </c>
      <c r="H23" s="58">
        <f t="shared" si="4"/>
        <v>6.84</v>
      </c>
      <c r="I23" s="59">
        <f>SUM([1]外籍:歸化!G23)</f>
        <v>65</v>
      </c>
      <c r="J23" s="58">
        <f t="shared" si="5"/>
        <v>0.8</v>
      </c>
      <c r="K23" s="59">
        <f>SUM([1]外籍:歸化!I23)</f>
        <v>74</v>
      </c>
      <c r="L23" s="58">
        <f t="shared" si="6"/>
        <v>0.92</v>
      </c>
      <c r="M23" s="59">
        <f>SUM([1]外籍:歸化!K23)</f>
        <v>63</v>
      </c>
      <c r="N23" s="58">
        <f t="shared" si="7"/>
        <v>0.78</v>
      </c>
      <c r="O23" s="59">
        <f>SUM([1]外籍:歸化!M23)</f>
        <v>54</v>
      </c>
      <c r="P23" s="58">
        <f t="shared" si="8"/>
        <v>0.67</v>
      </c>
      <c r="Q23" s="59">
        <f>SUM([1]外籍:歸化!O23)</f>
        <v>24</v>
      </c>
      <c r="R23" s="58">
        <f t="shared" si="9"/>
        <v>0.3</v>
      </c>
      <c r="S23" s="59">
        <f>SUM([1]外籍:歸化!Q23)</f>
        <v>272</v>
      </c>
      <c r="T23" s="58">
        <f t="shared" si="10"/>
        <v>3.36</v>
      </c>
      <c r="U23" s="60">
        <f t="shared" si="11"/>
        <v>5797</v>
      </c>
      <c r="V23" s="58">
        <f t="shared" si="12"/>
        <v>71.709999999999994</v>
      </c>
      <c r="W23" s="60">
        <f>證件別!AE23</f>
        <v>5614</v>
      </c>
      <c r="X23" s="58">
        <f t="shared" si="13"/>
        <v>69.45</v>
      </c>
      <c r="Y23" s="60">
        <f>證件別!AW23</f>
        <v>183</v>
      </c>
      <c r="Z23" s="61">
        <f t="shared" si="14"/>
        <v>2.2599999999999998</v>
      </c>
      <c r="AP23" s="41"/>
    </row>
    <row r="24" spans="1:42" ht="15.95" customHeight="1" x14ac:dyDescent="0.25">
      <c r="A24" s="52" t="s">
        <v>52</v>
      </c>
      <c r="B24" s="53">
        <f t="shared" si="0"/>
        <v>1936</v>
      </c>
      <c r="C24" s="53">
        <f t="shared" si="1"/>
        <v>1026</v>
      </c>
      <c r="D24" s="58">
        <f t="shared" si="2"/>
        <v>53</v>
      </c>
      <c r="E24" s="59">
        <f>SUM([1]外籍:歸化!C24)</f>
        <v>604</v>
      </c>
      <c r="F24" s="58">
        <f t="shared" si="3"/>
        <v>31.2</v>
      </c>
      <c r="G24" s="59">
        <f>SUM([1]外籍:歸化!E24)</f>
        <v>321</v>
      </c>
      <c r="H24" s="58">
        <f t="shared" si="4"/>
        <v>16.579999999999998</v>
      </c>
      <c r="I24" s="59">
        <f>SUM([1]外籍:歸化!G24)</f>
        <v>1</v>
      </c>
      <c r="J24" s="58">
        <f t="shared" si="5"/>
        <v>0.05</v>
      </c>
      <c r="K24" s="59">
        <f>SUM([1]外籍:歸化!I24)</f>
        <v>10</v>
      </c>
      <c r="L24" s="58">
        <f t="shared" si="6"/>
        <v>0.52</v>
      </c>
      <c r="M24" s="59">
        <f>SUM([1]外籍:歸化!K24)</f>
        <v>42</v>
      </c>
      <c r="N24" s="58">
        <f t="shared" si="7"/>
        <v>2.17</v>
      </c>
      <c r="O24" s="59">
        <f>SUM([1]外籍:歸化!M24)</f>
        <v>8</v>
      </c>
      <c r="P24" s="58">
        <f t="shared" si="8"/>
        <v>0.41</v>
      </c>
      <c r="Q24" s="59">
        <f>SUM([1]外籍:歸化!O24)</f>
        <v>0</v>
      </c>
      <c r="R24" s="58">
        <f t="shared" si="9"/>
        <v>0</v>
      </c>
      <c r="S24" s="59">
        <f>SUM([1]外籍:歸化!Q24)</f>
        <v>40</v>
      </c>
      <c r="T24" s="58">
        <f t="shared" si="10"/>
        <v>2.0699999999999998</v>
      </c>
      <c r="U24" s="55">
        <f t="shared" si="11"/>
        <v>910</v>
      </c>
      <c r="V24" s="58">
        <f t="shared" si="12"/>
        <v>47</v>
      </c>
      <c r="W24" s="60">
        <f>證件別!AE24</f>
        <v>880</v>
      </c>
      <c r="X24" s="58">
        <f t="shared" si="13"/>
        <v>45.45</v>
      </c>
      <c r="Y24" s="60">
        <f>證件別!AW24</f>
        <v>30</v>
      </c>
      <c r="Z24" s="61">
        <f t="shared" si="14"/>
        <v>1.55</v>
      </c>
    </row>
    <row r="25" spans="1:42" ht="30.2" customHeight="1" x14ac:dyDescent="0.25">
      <c r="A25" s="52" t="s">
        <v>53</v>
      </c>
      <c r="B25" s="53">
        <f t="shared" si="0"/>
        <v>10757</v>
      </c>
      <c r="C25" s="53">
        <f t="shared" si="1"/>
        <v>2935</v>
      </c>
      <c r="D25" s="58">
        <f t="shared" si="2"/>
        <v>27.28</v>
      </c>
      <c r="E25" s="59">
        <f>SUM([1]外籍:歸化!C25)</f>
        <v>1874</v>
      </c>
      <c r="F25" s="58">
        <f t="shared" si="3"/>
        <v>17.420000000000002</v>
      </c>
      <c r="G25" s="59">
        <f>SUM([1]外籍:歸化!E25)</f>
        <v>334</v>
      </c>
      <c r="H25" s="58">
        <f t="shared" si="4"/>
        <v>3.1</v>
      </c>
      <c r="I25" s="59">
        <f>SUM([1]外籍:歸化!G25)</f>
        <v>123</v>
      </c>
      <c r="J25" s="58">
        <f t="shared" si="5"/>
        <v>1.1399999999999999</v>
      </c>
      <c r="K25" s="59">
        <f>SUM([1]外籍:歸化!I25)</f>
        <v>122</v>
      </c>
      <c r="L25" s="58">
        <f t="shared" si="6"/>
        <v>1.1299999999999999</v>
      </c>
      <c r="M25" s="59">
        <f>SUM([1]外籍:歸化!K25)</f>
        <v>68</v>
      </c>
      <c r="N25" s="58">
        <f t="shared" si="7"/>
        <v>0.63</v>
      </c>
      <c r="O25" s="59">
        <f>SUM([1]外籍:歸化!M25)</f>
        <v>69</v>
      </c>
      <c r="P25" s="58">
        <f t="shared" si="8"/>
        <v>0.64</v>
      </c>
      <c r="Q25" s="59">
        <f>SUM([1]外籍:歸化!O25)</f>
        <v>38</v>
      </c>
      <c r="R25" s="58">
        <f t="shared" si="9"/>
        <v>0.35</v>
      </c>
      <c r="S25" s="59">
        <f>SUM([1]外籍:歸化!Q25)</f>
        <v>307</v>
      </c>
      <c r="T25" s="58">
        <f t="shared" si="10"/>
        <v>2.85</v>
      </c>
      <c r="U25" s="55">
        <f t="shared" si="11"/>
        <v>7822</v>
      </c>
      <c r="V25" s="58">
        <f t="shared" si="12"/>
        <v>72.72</v>
      </c>
      <c r="W25" s="60">
        <f>證件別!AE25</f>
        <v>7513</v>
      </c>
      <c r="X25" s="58">
        <f t="shared" si="13"/>
        <v>69.84</v>
      </c>
      <c r="Y25" s="60">
        <f>證件別!AW25</f>
        <v>309</v>
      </c>
      <c r="Z25" s="61">
        <f t="shared" si="14"/>
        <v>2.87</v>
      </c>
    </row>
    <row r="26" spans="1:42" ht="15.95" customHeight="1" x14ac:dyDescent="0.25">
      <c r="A26" s="52" t="s">
        <v>54</v>
      </c>
      <c r="B26" s="53">
        <f t="shared" si="0"/>
        <v>10150</v>
      </c>
      <c r="C26" s="53">
        <f t="shared" si="1"/>
        <v>3813</v>
      </c>
      <c r="D26" s="58">
        <f t="shared" si="2"/>
        <v>37.57</v>
      </c>
      <c r="E26" s="59">
        <f>SUM([1]外籍:歸化!C26)</f>
        <v>1575</v>
      </c>
      <c r="F26" s="58">
        <f t="shared" si="3"/>
        <v>15.52</v>
      </c>
      <c r="G26" s="59">
        <f>SUM([1]外籍:歸化!E26)</f>
        <v>751</v>
      </c>
      <c r="H26" s="58">
        <f t="shared" si="4"/>
        <v>7.4</v>
      </c>
      <c r="I26" s="59">
        <f>SUM([1]外籍:歸化!G26)</f>
        <v>161</v>
      </c>
      <c r="J26" s="58">
        <f t="shared" si="5"/>
        <v>1.59</v>
      </c>
      <c r="K26" s="59">
        <f>SUM([1]外籍:歸化!I26)</f>
        <v>331</v>
      </c>
      <c r="L26" s="58">
        <f t="shared" si="6"/>
        <v>3.26</v>
      </c>
      <c r="M26" s="59">
        <f>SUM([1]外籍:歸化!K26)</f>
        <v>25</v>
      </c>
      <c r="N26" s="58">
        <f t="shared" si="7"/>
        <v>0.25</v>
      </c>
      <c r="O26" s="59">
        <f>SUM([1]外籍:歸化!M26)</f>
        <v>178</v>
      </c>
      <c r="P26" s="58">
        <f t="shared" si="8"/>
        <v>1.75</v>
      </c>
      <c r="Q26" s="59">
        <f>SUM([1]外籍:歸化!O26)</f>
        <v>75</v>
      </c>
      <c r="R26" s="58">
        <f t="shared" si="9"/>
        <v>0.74</v>
      </c>
      <c r="S26" s="59">
        <f>SUM([1]外籍:歸化!Q26)</f>
        <v>717</v>
      </c>
      <c r="T26" s="58">
        <f t="shared" si="10"/>
        <v>7.06</v>
      </c>
      <c r="U26" s="55">
        <f t="shared" si="11"/>
        <v>6337</v>
      </c>
      <c r="V26" s="58">
        <f t="shared" si="12"/>
        <v>62.43</v>
      </c>
      <c r="W26" s="60">
        <f>證件別!AE26</f>
        <v>6034</v>
      </c>
      <c r="X26" s="58">
        <f t="shared" si="13"/>
        <v>59.45</v>
      </c>
      <c r="Y26" s="60">
        <f>證件別!AW26</f>
        <v>303</v>
      </c>
      <c r="Z26" s="61">
        <f t="shared" si="14"/>
        <v>2.99</v>
      </c>
    </row>
    <row r="27" spans="1:42" ht="15.95" customHeight="1" x14ac:dyDescent="0.25">
      <c r="A27" s="52" t="s">
        <v>55</v>
      </c>
      <c r="B27" s="53">
        <f t="shared" si="0"/>
        <v>5312</v>
      </c>
      <c r="C27" s="53">
        <f t="shared" si="1"/>
        <v>1629</v>
      </c>
      <c r="D27" s="58">
        <f t="shared" si="2"/>
        <v>30.67</v>
      </c>
      <c r="E27" s="59">
        <f>SUM([1]外籍:歸化!C27)</f>
        <v>1009</v>
      </c>
      <c r="F27" s="58">
        <f t="shared" si="3"/>
        <v>18.989999999999998</v>
      </c>
      <c r="G27" s="59">
        <f>SUM([1]外籍:歸化!E27)</f>
        <v>208</v>
      </c>
      <c r="H27" s="58">
        <f t="shared" si="4"/>
        <v>3.92</v>
      </c>
      <c r="I27" s="59">
        <f>SUM([1]外籍:歸化!G27)</f>
        <v>47</v>
      </c>
      <c r="J27" s="58">
        <f t="shared" si="5"/>
        <v>0.88</v>
      </c>
      <c r="K27" s="59">
        <f>SUM([1]外籍:歸化!I27)</f>
        <v>76</v>
      </c>
      <c r="L27" s="58">
        <f t="shared" si="6"/>
        <v>1.43</v>
      </c>
      <c r="M27" s="59">
        <f>SUM([1]外籍:歸化!K27)</f>
        <v>64</v>
      </c>
      <c r="N27" s="58">
        <f t="shared" si="7"/>
        <v>1.2</v>
      </c>
      <c r="O27" s="59">
        <f>SUM([1]外籍:歸化!M27)</f>
        <v>39</v>
      </c>
      <c r="P27" s="58">
        <f t="shared" si="8"/>
        <v>0.73</v>
      </c>
      <c r="Q27" s="59">
        <f>SUM([1]外籍:歸化!O27)</f>
        <v>13</v>
      </c>
      <c r="R27" s="58">
        <f t="shared" si="9"/>
        <v>0.24</v>
      </c>
      <c r="S27" s="59">
        <f>SUM([1]外籍:歸化!Q27)</f>
        <v>173</v>
      </c>
      <c r="T27" s="58">
        <f t="shared" si="10"/>
        <v>3.26</v>
      </c>
      <c r="U27" s="55">
        <f t="shared" si="11"/>
        <v>3683</v>
      </c>
      <c r="V27" s="58">
        <f t="shared" si="12"/>
        <v>69.33</v>
      </c>
      <c r="W27" s="60">
        <f>證件別!AE27</f>
        <v>3572</v>
      </c>
      <c r="X27" s="58">
        <f t="shared" si="13"/>
        <v>67.239999999999995</v>
      </c>
      <c r="Y27" s="60">
        <f>證件別!AW27</f>
        <v>111</v>
      </c>
      <c r="Z27" s="61">
        <f t="shared" si="14"/>
        <v>2.09</v>
      </c>
    </row>
    <row r="28" spans="1:42" ht="30.2" customHeight="1" x14ac:dyDescent="0.25">
      <c r="A28" s="52" t="s">
        <v>56</v>
      </c>
      <c r="B28" s="53">
        <f t="shared" si="0"/>
        <v>2893</v>
      </c>
      <c r="C28" s="53">
        <f t="shared" si="1"/>
        <v>358</v>
      </c>
      <c r="D28" s="58">
        <f t="shared" si="2"/>
        <v>12.37</v>
      </c>
      <c r="E28" s="59">
        <f>SUM([1]外籍:歸化!C28)</f>
        <v>193</v>
      </c>
      <c r="F28" s="58">
        <f t="shared" si="3"/>
        <v>6.67</v>
      </c>
      <c r="G28" s="59">
        <f>SUM([1]外籍:歸化!E28)</f>
        <v>115</v>
      </c>
      <c r="H28" s="58">
        <f t="shared" si="4"/>
        <v>3.98</v>
      </c>
      <c r="I28" s="59">
        <f>SUM([1]外籍:歸化!G28)</f>
        <v>8</v>
      </c>
      <c r="J28" s="58">
        <f t="shared" si="5"/>
        <v>0.28000000000000003</v>
      </c>
      <c r="K28" s="59">
        <f>SUM([1]外籍:歸化!I28)</f>
        <v>5</v>
      </c>
      <c r="L28" s="58">
        <f t="shared" si="6"/>
        <v>0.17</v>
      </c>
      <c r="M28" s="59">
        <f>SUM([1]外籍:歸化!K28)</f>
        <v>3</v>
      </c>
      <c r="N28" s="58">
        <f t="shared" si="7"/>
        <v>0.1</v>
      </c>
      <c r="O28" s="59">
        <f>SUM([1]外籍:歸化!M28)</f>
        <v>5</v>
      </c>
      <c r="P28" s="58">
        <f t="shared" si="8"/>
        <v>0.17</v>
      </c>
      <c r="Q28" s="59">
        <f>SUM([1]外籍:歸化!O28)</f>
        <v>3</v>
      </c>
      <c r="R28" s="58">
        <f t="shared" si="9"/>
        <v>0.1</v>
      </c>
      <c r="S28" s="59">
        <f>SUM([1]外籍:歸化!Q28)</f>
        <v>26</v>
      </c>
      <c r="T28" s="58">
        <f t="shared" si="10"/>
        <v>0.9</v>
      </c>
      <c r="U28" s="55">
        <f t="shared" si="11"/>
        <v>2535</v>
      </c>
      <c r="V28" s="58">
        <f t="shared" si="12"/>
        <v>87.63</v>
      </c>
      <c r="W28" s="60">
        <f>證件別!AE28</f>
        <v>2475</v>
      </c>
      <c r="X28" s="58">
        <f t="shared" si="13"/>
        <v>85.55</v>
      </c>
      <c r="Y28" s="60">
        <f>證件別!AW28</f>
        <v>60</v>
      </c>
      <c r="Z28" s="61">
        <f t="shared" si="14"/>
        <v>2.0699999999999998</v>
      </c>
    </row>
    <row r="29" spans="1:42" ht="15.95" customHeight="1" x14ac:dyDescent="0.25">
      <c r="A29" s="52" t="s">
        <v>57</v>
      </c>
      <c r="B29" s="53">
        <f t="shared" si="0"/>
        <v>616</v>
      </c>
      <c r="C29" s="53">
        <f t="shared" si="1"/>
        <v>75</v>
      </c>
      <c r="D29" s="58">
        <f t="shared" si="2"/>
        <v>12.18</v>
      </c>
      <c r="E29" s="59">
        <f>SUM([1]外籍:歸化!C29)</f>
        <v>53</v>
      </c>
      <c r="F29" s="58">
        <f t="shared" si="3"/>
        <v>8.6</v>
      </c>
      <c r="G29" s="59">
        <f>SUM([1]外籍:歸化!E29)</f>
        <v>5</v>
      </c>
      <c r="H29" s="58">
        <f t="shared" si="4"/>
        <v>0.81</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9</v>
      </c>
      <c r="T29" s="58">
        <f t="shared" si="10"/>
        <v>1.46</v>
      </c>
      <c r="U29" s="55">
        <f t="shared" si="11"/>
        <v>541</v>
      </c>
      <c r="V29" s="58">
        <f t="shared" si="12"/>
        <v>87.82</v>
      </c>
      <c r="W29" s="60">
        <f>證件別!AE29</f>
        <v>538</v>
      </c>
      <c r="X29" s="58">
        <f t="shared" si="13"/>
        <v>87.34</v>
      </c>
      <c r="Y29" s="60">
        <f>證件別!AW29</f>
        <v>3</v>
      </c>
      <c r="Z29" s="61">
        <f t="shared" si="14"/>
        <v>0.49</v>
      </c>
    </row>
    <row r="30" spans="1:42" ht="30.2" customHeight="1" x14ac:dyDescent="0.25">
      <c r="A30" s="21" t="s">
        <v>58</v>
      </c>
      <c r="B30" s="53">
        <f t="shared" si="0"/>
        <v>3223</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3223</v>
      </c>
      <c r="V30" s="58">
        <f t="shared" si="12"/>
        <v>100</v>
      </c>
      <c r="W30" s="60">
        <f>證件別!AE30</f>
        <v>3115</v>
      </c>
      <c r="X30" s="58">
        <f t="shared" si="13"/>
        <v>96.65</v>
      </c>
      <c r="Y30" s="60">
        <f>證件別!AW30</f>
        <v>108</v>
      </c>
      <c r="Z30" s="61">
        <f t="shared" si="14"/>
        <v>3.35</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95</v>
      </c>
      <c r="B32" s="40"/>
      <c r="C32" s="40"/>
      <c r="D32" s="40"/>
      <c r="E32" s="40"/>
      <c r="F32" s="40"/>
      <c r="G32" s="40"/>
      <c r="H32" s="40"/>
      <c r="I32" s="40"/>
      <c r="J32" s="40"/>
      <c r="K32" s="70"/>
      <c r="L32" s="40"/>
      <c r="M32" s="40"/>
      <c r="N32" s="40"/>
      <c r="O32" s="40"/>
      <c r="P32" s="40"/>
      <c r="Q32" s="40"/>
      <c r="R32" s="40"/>
      <c r="S32" s="40"/>
      <c r="T32" s="40"/>
      <c r="U32" s="40"/>
      <c r="V32" s="40"/>
      <c r="W32" s="125" t="str">
        <f>證件別!Z32</f>
        <v>內政部移民署112年4月14日編製</v>
      </c>
      <c r="X32" s="126"/>
      <c r="Y32" s="126"/>
      <c r="Z32" s="126"/>
      <c r="AC32" s="40"/>
    </row>
    <row r="33" spans="1:26" x14ac:dyDescent="0.25">
      <c r="A33" s="35" t="s">
        <v>62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96</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97</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
      <selection pane="topRight" activeCell="O7" sqref="O7"/>
      <selection pane="bottomLeft" activeCell="O7" sqref="O7"/>
      <selection pane="bottomRight" activeCell="O7" sqref="O7"/>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4" customWidth="1"/>
    <col min="29" max="43" width="9" style="78"/>
    <col min="44" max="44" width="9" style="79"/>
    <col min="45" max="16384" width="9" style="78"/>
  </cols>
  <sheetData>
    <row r="1" spans="1:44" s="72" customFormat="1" ht="30.2" customHeight="1" x14ac:dyDescent="0.25">
      <c r="A1" s="152" t="s">
        <v>98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R1" s="73"/>
    </row>
    <row r="2" spans="1:44" x14ac:dyDescent="0.25">
      <c r="A2" s="74"/>
      <c r="B2" s="75"/>
      <c r="C2" s="76"/>
      <c r="D2" s="76"/>
      <c r="E2" s="76"/>
      <c r="F2" s="76"/>
      <c r="G2" s="76"/>
      <c r="H2" s="76"/>
      <c r="I2" s="76"/>
      <c r="J2" s="148" t="str">
        <f>證件別!C2</f>
        <v>76年1月至112年3月底</v>
      </c>
      <c r="K2" s="153"/>
      <c r="L2" s="153"/>
      <c r="M2" s="153"/>
      <c r="N2" s="153"/>
      <c r="O2" s="153"/>
      <c r="P2" s="153"/>
      <c r="Q2" s="153"/>
      <c r="R2" s="153"/>
      <c r="S2" s="76"/>
      <c r="T2" s="76"/>
      <c r="U2" s="76"/>
      <c r="V2" s="76"/>
      <c r="W2" s="76"/>
      <c r="X2" s="76"/>
      <c r="Y2" s="76"/>
      <c r="Z2" s="76"/>
      <c r="AA2" s="76"/>
      <c r="AB2" s="77" t="s">
        <v>99</v>
      </c>
    </row>
    <row r="3" spans="1:44" s="72" customFormat="1" ht="20.100000000000001" customHeight="1" x14ac:dyDescent="0.25">
      <c r="A3" s="148" t="s">
        <v>100</v>
      </c>
      <c r="B3" s="155" t="s">
        <v>101</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R3" s="73"/>
    </row>
    <row r="4" spans="1:44" s="72" customFormat="1" ht="15.2" customHeight="1" x14ac:dyDescent="0.25">
      <c r="A4" s="148"/>
      <c r="B4" s="144" t="s">
        <v>102</v>
      </c>
      <c r="C4" s="145"/>
      <c r="D4" s="146"/>
      <c r="E4" s="144" t="s">
        <v>103</v>
      </c>
      <c r="F4" s="145"/>
      <c r="G4" s="146"/>
      <c r="H4" s="144" t="s">
        <v>104</v>
      </c>
      <c r="I4" s="145"/>
      <c r="J4" s="146"/>
      <c r="K4" s="144" t="s">
        <v>105</v>
      </c>
      <c r="L4" s="145"/>
      <c r="M4" s="146"/>
      <c r="N4" s="144" t="s">
        <v>106</v>
      </c>
      <c r="O4" s="145"/>
      <c r="P4" s="146"/>
      <c r="Q4" s="144" t="s">
        <v>107</v>
      </c>
      <c r="R4" s="145"/>
      <c r="S4" s="146"/>
      <c r="T4" s="144" t="s">
        <v>78</v>
      </c>
      <c r="U4" s="145"/>
      <c r="V4" s="146"/>
      <c r="W4" s="144" t="s">
        <v>108</v>
      </c>
      <c r="X4" s="145"/>
      <c r="Y4" s="146"/>
      <c r="Z4" s="144" t="s">
        <v>109</v>
      </c>
      <c r="AA4" s="145"/>
      <c r="AB4" s="145"/>
      <c r="AR4" s="73"/>
    </row>
    <row r="5" spans="1:44" s="72" customFormat="1" ht="15.2" customHeight="1" x14ac:dyDescent="0.25">
      <c r="A5" s="148"/>
      <c r="B5" s="147"/>
      <c r="C5" s="148"/>
      <c r="D5" s="149"/>
      <c r="E5" s="147"/>
      <c r="F5" s="148"/>
      <c r="G5" s="149"/>
      <c r="H5" s="147"/>
      <c r="I5" s="148"/>
      <c r="J5" s="149"/>
      <c r="K5" s="147"/>
      <c r="L5" s="148"/>
      <c r="M5" s="149"/>
      <c r="N5" s="147"/>
      <c r="O5" s="148"/>
      <c r="P5" s="149"/>
      <c r="Q5" s="147"/>
      <c r="R5" s="148"/>
      <c r="S5" s="149"/>
      <c r="T5" s="147"/>
      <c r="U5" s="148"/>
      <c r="V5" s="149"/>
      <c r="W5" s="147"/>
      <c r="X5" s="148"/>
      <c r="Y5" s="149"/>
      <c r="Z5" s="147"/>
      <c r="AA5" s="148"/>
      <c r="AB5" s="148"/>
      <c r="AR5" s="73"/>
    </row>
    <row r="6" spans="1:44" s="72" customFormat="1" ht="25.15" customHeight="1" x14ac:dyDescent="0.25">
      <c r="A6" s="154"/>
      <c r="B6" s="80" t="s">
        <v>110</v>
      </c>
      <c r="C6" s="80" t="s">
        <v>111</v>
      </c>
      <c r="D6" s="80" t="s">
        <v>112</v>
      </c>
      <c r="E6" s="80" t="s">
        <v>113</v>
      </c>
      <c r="F6" s="80" t="s">
        <v>24</v>
      </c>
      <c r="G6" s="80" t="s">
        <v>114</v>
      </c>
      <c r="H6" s="80" t="s">
        <v>110</v>
      </c>
      <c r="I6" s="80" t="s">
        <v>111</v>
      </c>
      <c r="J6" s="80" t="s">
        <v>115</v>
      </c>
      <c r="K6" s="80" t="s">
        <v>116</v>
      </c>
      <c r="L6" s="80" t="s">
        <v>111</v>
      </c>
      <c r="M6" s="80" t="s">
        <v>115</v>
      </c>
      <c r="N6" s="80" t="s">
        <v>117</v>
      </c>
      <c r="O6" s="80" t="s">
        <v>118</v>
      </c>
      <c r="P6" s="80" t="s">
        <v>119</v>
      </c>
      <c r="Q6" s="80" t="s">
        <v>27</v>
      </c>
      <c r="R6" s="80" t="s">
        <v>120</v>
      </c>
      <c r="S6" s="80" t="s">
        <v>115</v>
      </c>
      <c r="T6" s="80" t="s">
        <v>121</v>
      </c>
      <c r="U6" s="80" t="s">
        <v>122</v>
      </c>
      <c r="V6" s="80" t="s">
        <v>25</v>
      </c>
      <c r="W6" s="80" t="s">
        <v>113</v>
      </c>
      <c r="X6" s="80" t="s">
        <v>111</v>
      </c>
      <c r="Y6" s="80" t="s">
        <v>25</v>
      </c>
      <c r="Z6" s="80" t="s">
        <v>27</v>
      </c>
      <c r="AA6" s="80" t="s">
        <v>123</v>
      </c>
      <c r="AB6" s="81" t="s">
        <v>115</v>
      </c>
      <c r="AR6" s="73"/>
    </row>
    <row r="7" spans="1:44" ht="30.2" customHeight="1" x14ac:dyDescent="0.25">
      <c r="A7" s="82" t="s">
        <v>124</v>
      </c>
      <c r="B7" s="83">
        <f t="shared" ref="B7:B29" si="0">SUM(C7:D7)</f>
        <v>203570</v>
      </c>
      <c r="C7" s="83">
        <f>SUM(C8:C29)</f>
        <v>26645</v>
      </c>
      <c r="D7" s="83">
        <f>SUM(D8:D29)</f>
        <v>176925</v>
      </c>
      <c r="E7" s="83">
        <f t="shared" ref="E7:E29" si="1">SUM(F7:G7)</f>
        <v>113575</v>
      </c>
      <c r="F7" s="83">
        <f>SUM(F8:F29)</f>
        <v>2795</v>
      </c>
      <c r="G7" s="83">
        <f>SUM(G8:G29)</f>
        <v>110780</v>
      </c>
      <c r="H7" s="83">
        <f t="shared" ref="H7:H29" si="2">SUM(I7:J7)</f>
        <v>31446</v>
      </c>
      <c r="I7" s="83">
        <f>SUM(I8:I29)</f>
        <v>843</v>
      </c>
      <c r="J7" s="83">
        <f>SUM(J8:J29)</f>
        <v>30603</v>
      </c>
      <c r="K7" s="83">
        <f t="shared" ref="K7:K29" si="3">SUM(L7:M7)</f>
        <v>9823</v>
      </c>
      <c r="L7" s="83">
        <f>SUM(L8:L29)</f>
        <v>3128</v>
      </c>
      <c r="M7" s="83">
        <f>SUM(M8:M29)</f>
        <v>6695</v>
      </c>
      <c r="N7" s="83">
        <f t="shared" ref="N7:N29" si="4">SUM(O7:P7)</f>
        <v>11014</v>
      </c>
      <c r="O7" s="83">
        <f>SUM(O8:O29)</f>
        <v>785</v>
      </c>
      <c r="P7" s="83">
        <f>SUM(P8:P29)</f>
        <v>10229</v>
      </c>
      <c r="Q7" s="83">
        <f t="shared" ref="Q7:Q29" si="5">SUM(R7:S7)</f>
        <v>4357</v>
      </c>
      <c r="R7" s="83">
        <f>SUM(R8:R29)</f>
        <v>11</v>
      </c>
      <c r="S7" s="83">
        <f>SUM(S8:S29)</f>
        <v>4346</v>
      </c>
      <c r="T7" s="83">
        <f t="shared" ref="T7:T29" si="6">SUM(U7:V7)</f>
        <v>5885</v>
      </c>
      <c r="U7" s="83">
        <f>SUM(U8:U29)</f>
        <v>2634</v>
      </c>
      <c r="V7" s="83">
        <f>SUM(V8:V29)</f>
        <v>3251</v>
      </c>
      <c r="W7" s="83">
        <f t="shared" ref="W7:W29" si="7">SUM(X7:Y7)</f>
        <v>2222</v>
      </c>
      <c r="X7" s="83">
        <f>SUM(X8:X29)</f>
        <v>928</v>
      </c>
      <c r="Y7" s="83">
        <f>SUM(Y8:Y29)</f>
        <v>1294</v>
      </c>
      <c r="Z7" s="83">
        <f t="shared" ref="Z7:Z29" si="8">SUM(AA7:AB7)</f>
        <v>25248</v>
      </c>
      <c r="AA7" s="83">
        <f>SUM(AA8:AA29)</f>
        <v>15521</v>
      </c>
      <c r="AB7" s="84">
        <f>SUM(AB8:AB29)</f>
        <v>9727</v>
      </c>
    </row>
    <row r="8" spans="1:44" ht="30.2" customHeight="1" x14ac:dyDescent="0.25">
      <c r="A8" s="82" t="s">
        <v>35</v>
      </c>
      <c r="B8" s="83">
        <f t="shared" si="0"/>
        <v>36275</v>
      </c>
      <c r="C8" s="83">
        <f>[1]歸化sex!C8+'[1]10411居留外籍'!F9</f>
        <v>5763</v>
      </c>
      <c r="D8" s="83">
        <f>[1]歸化sex!D8+'[1]10411居留外籍'!G9</f>
        <v>30512</v>
      </c>
      <c r="E8" s="83">
        <f t="shared" si="1"/>
        <v>19877</v>
      </c>
      <c r="F8" s="83">
        <f>[1]歸化sex!F8+'[1]10411居留外籍'!H9</f>
        <v>560</v>
      </c>
      <c r="G8" s="83">
        <f>[1]歸化sex!G8+'[1]10411居留外籍'!I9</f>
        <v>19317</v>
      </c>
      <c r="H8" s="83">
        <f t="shared" si="2"/>
        <v>4032</v>
      </c>
      <c r="I8" s="83">
        <f>[1]歸化sex!I8+'[1]10411居留外籍'!J9</f>
        <v>172</v>
      </c>
      <c r="J8" s="83">
        <f>[1]歸化sex!J8+'[1]10411居留外籍'!K9</f>
        <v>3860</v>
      </c>
      <c r="K8" s="83">
        <f t="shared" si="3"/>
        <v>1854</v>
      </c>
      <c r="L8" s="83">
        <f>[1]歸化sex!L8+'[1]10411居留外籍'!P9</f>
        <v>463</v>
      </c>
      <c r="M8" s="83">
        <f>[1]歸化sex!M8+'[1]10411居留外籍'!Q9</f>
        <v>1391</v>
      </c>
      <c r="N8" s="83">
        <f t="shared" si="4"/>
        <v>1739</v>
      </c>
      <c r="O8" s="83">
        <f>[1]歸化sex!O8+'[1]10411居留外籍'!L9</f>
        <v>192</v>
      </c>
      <c r="P8" s="83">
        <f>[1]歸化sex!P8+'[1]10411居留外籍'!M9</f>
        <v>1547</v>
      </c>
      <c r="Q8" s="83">
        <f t="shared" si="5"/>
        <v>455</v>
      </c>
      <c r="R8" s="83">
        <f>[1]歸化sex!R8+'[1]10411居留外籍'!G42</f>
        <v>1</v>
      </c>
      <c r="S8" s="83">
        <f>[1]歸化sex!S8+'[1]10411居留外籍'!H42</f>
        <v>454</v>
      </c>
      <c r="T8" s="83">
        <f t="shared" si="6"/>
        <v>1231</v>
      </c>
      <c r="U8" s="83">
        <f>[1]歸化sex!U8+'[1]10411居留外籍'!K42</f>
        <v>512</v>
      </c>
      <c r="V8" s="83">
        <f>[1]歸化sex!V8+'[1]10411居留外籍'!L42</f>
        <v>719</v>
      </c>
      <c r="W8" s="83">
        <f t="shared" si="7"/>
        <v>583</v>
      </c>
      <c r="X8" s="83">
        <f>[1]歸化sex!X8+'[1]10411居留外籍'!M42</f>
        <v>223</v>
      </c>
      <c r="Y8" s="83">
        <f>[1]歸化sex!Y8+'[1]10411居留外籍'!N42</f>
        <v>360</v>
      </c>
      <c r="Z8" s="83">
        <f t="shared" si="8"/>
        <v>6504</v>
      </c>
      <c r="AA8" s="83">
        <f t="shared" ref="AA8:AB29" si="9">C8-F8-I8-L8-O8-R8-U8-X8</f>
        <v>3640</v>
      </c>
      <c r="AB8" s="85">
        <f t="shared" si="9"/>
        <v>2864</v>
      </c>
    </row>
    <row r="9" spans="1:44" ht="15.95" customHeight="1" x14ac:dyDescent="0.25">
      <c r="A9" s="82" t="s">
        <v>36</v>
      </c>
      <c r="B9" s="83">
        <f t="shared" si="0"/>
        <v>16604</v>
      </c>
      <c r="C9" s="83">
        <f>[1]歸化sex!C9+'[1]10411居留外籍'!F10</f>
        <v>5197</v>
      </c>
      <c r="D9" s="83">
        <f>[1]歸化sex!D9+'[1]10411居留外籍'!G10</f>
        <v>11407</v>
      </c>
      <c r="E9" s="83">
        <f t="shared" si="1"/>
        <v>5973</v>
      </c>
      <c r="F9" s="83">
        <f>[1]歸化sex!F9+'[1]10411居留外籍'!H10</f>
        <v>175</v>
      </c>
      <c r="G9" s="83">
        <f>[1]歸化sex!G9+'[1]10411居留外籍'!I10</f>
        <v>5798</v>
      </c>
      <c r="H9" s="83">
        <f t="shared" si="2"/>
        <v>1195</v>
      </c>
      <c r="I9" s="83">
        <f>[1]歸化sex!I9+'[1]10411居留外籍'!J10</f>
        <v>85</v>
      </c>
      <c r="J9" s="83">
        <f>[1]歸化sex!J9+'[1]10411居留外籍'!K10</f>
        <v>1110</v>
      </c>
      <c r="K9" s="83">
        <f t="shared" si="3"/>
        <v>614</v>
      </c>
      <c r="L9" s="83">
        <f>[1]歸化sex!L9+'[1]10411居留外籍'!P10</f>
        <v>65</v>
      </c>
      <c r="M9" s="83">
        <f>[1]歸化sex!M9+'[1]10411居留外籍'!Q10</f>
        <v>549</v>
      </c>
      <c r="N9" s="83">
        <f t="shared" si="4"/>
        <v>675</v>
      </c>
      <c r="O9" s="83">
        <f>[1]歸化sex!O9+'[1]10411居留外籍'!L10</f>
        <v>67</v>
      </c>
      <c r="P9" s="83">
        <f>[1]歸化sex!P9+'[1]10411居留外籍'!M10</f>
        <v>608</v>
      </c>
      <c r="Q9" s="83">
        <f t="shared" si="5"/>
        <v>189</v>
      </c>
      <c r="R9" s="83">
        <f>[1]歸化sex!R9+'[1]10411居留外籍'!G43</f>
        <v>2</v>
      </c>
      <c r="S9" s="83">
        <f>[1]歸化sex!S9+'[1]10411居留外籍'!H43</f>
        <v>187</v>
      </c>
      <c r="T9" s="83">
        <f t="shared" si="6"/>
        <v>1788</v>
      </c>
      <c r="U9" s="83">
        <f>[1]歸化sex!U9+'[1]10411居留外籍'!K43</f>
        <v>759</v>
      </c>
      <c r="V9" s="83">
        <f>[1]歸化sex!V9+'[1]10411居留外籍'!L43</f>
        <v>1029</v>
      </c>
      <c r="W9" s="83">
        <f t="shared" si="7"/>
        <v>546</v>
      </c>
      <c r="X9" s="83">
        <f>[1]歸化sex!X9+'[1]10411居留外籍'!M43</f>
        <v>189</v>
      </c>
      <c r="Y9" s="83">
        <f>[1]歸化sex!Y9+'[1]10411居留外籍'!N43</f>
        <v>357</v>
      </c>
      <c r="Z9" s="83">
        <f t="shared" si="8"/>
        <v>5624</v>
      </c>
      <c r="AA9" s="83">
        <f t="shared" si="9"/>
        <v>3855</v>
      </c>
      <c r="AB9" s="85">
        <f t="shared" si="9"/>
        <v>1769</v>
      </c>
    </row>
    <row r="10" spans="1:44" ht="15.95" customHeight="1" x14ac:dyDescent="0.25">
      <c r="A10" s="82" t="s">
        <v>125</v>
      </c>
      <c r="B10" s="83">
        <f t="shared" si="0"/>
        <v>25194</v>
      </c>
      <c r="C10" s="83">
        <f>[1]歸化sex!C10+'[1]10411居留外籍'!F11</f>
        <v>3506</v>
      </c>
      <c r="D10" s="83">
        <f>[1]歸化sex!D10+'[1]10411居留外籍'!G11</f>
        <v>21688</v>
      </c>
      <c r="E10" s="83">
        <f t="shared" si="1"/>
        <v>12145</v>
      </c>
      <c r="F10" s="83">
        <f>[1]歸化sex!F10+'[1]10411居留外籍'!H11</f>
        <v>520</v>
      </c>
      <c r="G10" s="83">
        <f>[1]歸化sex!G10+'[1]10411居留外籍'!I11</f>
        <v>11625</v>
      </c>
      <c r="H10" s="83">
        <f t="shared" si="2"/>
        <v>5067</v>
      </c>
      <c r="I10" s="83">
        <f>[1]歸化sex!I10+'[1]10411居留外籍'!J11</f>
        <v>267</v>
      </c>
      <c r="J10" s="83">
        <f>[1]歸化sex!J10+'[1]10411居留外籍'!K11</f>
        <v>4800</v>
      </c>
      <c r="K10" s="83">
        <f t="shared" si="3"/>
        <v>2567</v>
      </c>
      <c r="L10" s="83">
        <f>[1]歸化sex!L10+'[1]10411居留外籍'!P11</f>
        <v>924</v>
      </c>
      <c r="M10" s="83">
        <f>[1]歸化sex!M10+'[1]10411居留外籍'!Q11</f>
        <v>1643</v>
      </c>
      <c r="N10" s="83">
        <f t="shared" si="4"/>
        <v>2044</v>
      </c>
      <c r="O10" s="83">
        <f>[1]歸化sex!O10+'[1]10411居留外籍'!L11</f>
        <v>209</v>
      </c>
      <c r="P10" s="83">
        <f>[1]歸化sex!P10+'[1]10411居留外籍'!M11</f>
        <v>1835</v>
      </c>
      <c r="Q10" s="83">
        <f t="shared" si="5"/>
        <v>307</v>
      </c>
      <c r="R10" s="83">
        <f>[1]歸化sex!R10+'[1]10411居留外籍'!G44</f>
        <v>0</v>
      </c>
      <c r="S10" s="83">
        <f>[1]歸化sex!S10+'[1]10411居留外籍'!H44</f>
        <v>307</v>
      </c>
      <c r="T10" s="83">
        <f t="shared" si="6"/>
        <v>475</v>
      </c>
      <c r="U10" s="83">
        <f>[1]歸化sex!U10+'[1]10411居留外籍'!K44</f>
        <v>206</v>
      </c>
      <c r="V10" s="83">
        <f>[1]歸化sex!V10+'[1]10411居留外籍'!L44</f>
        <v>269</v>
      </c>
      <c r="W10" s="83">
        <f t="shared" si="7"/>
        <v>184</v>
      </c>
      <c r="X10" s="83">
        <f>[1]歸化sex!X10+'[1]10411居留外籍'!M44</f>
        <v>88</v>
      </c>
      <c r="Y10" s="83">
        <f>[1]歸化sex!Y10+'[1]10411居留外籍'!N44</f>
        <v>96</v>
      </c>
      <c r="Z10" s="83">
        <f t="shared" si="8"/>
        <v>2405</v>
      </c>
      <c r="AA10" s="83">
        <f t="shared" si="9"/>
        <v>1292</v>
      </c>
      <c r="AB10" s="85">
        <f t="shared" si="9"/>
        <v>1113</v>
      </c>
    </row>
    <row r="11" spans="1:44" ht="30.2" customHeight="1" x14ac:dyDescent="0.25">
      <c r="A11" s="82" t="s">
        <v>39</v>
      </c>
      <c r="B11" s="83">
        <f t="shared" si="0"/>
        <v>21076</v>
      </c>
      <c r="C11" s="83">
        <f>[1]歸化sex!C11+'[1]10411居留外籍'!F12</f>
        <v>3312</v>
      </c>
      <c r="D11" s="83">
        <f>[1]歸化sex!D11+'[1]10411居留外籍'!G12</f>
        <v>17764</v>
      </c>
      <c r="E11" s="83">
        <f t="shared" si="1"/>
        <v>12081</v>
      </c>
      <c r="F11" s="83">
        <f>[1]歸化sex!F11+'[1]10411居留外籍'!H12</f>
        <v>361</v>
      </c>
      <c r="G11" s="83">
        <f>[1]歸化sex!G11+'[1]10411居留外籍'!I12</f>
        <v>11720</v>
      </c>
      <c r="H11" s="83">
        <f t="shared" si="2"/>
        <v>2472</v>
      </c>
      <c r="I11" s="83">
        <f>[1]歸化sex!I11+'[1]10411居留外籍'!J12</f>
        <v>64</v>
      </c>
      <c r="J11" s="83">
        <f>[1]歸化sex!J11+'[1]10411居留外籍'!K12</f>
        <v>2408</v>
      </c>
      <c r="K11" s="83">
        <f t="shared" si="3"/>
        <v>968</v>
      </c>
      <c r="L11" s="83">
        <f>[1]歸化sex!L11+'[1]10411居留外籍'!P12</f>
        <v>476</v>
      </c>
      <c r="M11" s="83">
        <f>[1]歸化sex!M11+'[1]10411居留外籍'!Q12</f>
        <v>492</v>
      </c>
      <c r="N11" s="83">
        <f t="shared" si="4"/>
        <v>1093</v>
      </c>
      <c r="O11" s="83">
        <f>[1]歸化sex!O11+'[1]10411居留外籍'!L12</f>
        <v>78</v>
      </c>
      <c r="P11" s="83">
        <f>[1]歸化sex!P11+'[1]10411居留外籍'!M12</f>
        <v>1015</v>
      </c>
      <c r="Q11" s="83">
        <f t="shared" si="5"/>
        <v>758</v>
      </c>
      <c r="R11" s="83">
        <f>[1]歸化sex!R11+'[1]10411居留外籍'!G45</f>
        <v>1</v>
      </c>
      <c r="S11" s="83">
        <f>[1]歸化sex!S11+'[1]10411居留外籍'!H45</f>
        <v>757</v>
      </c>
      <c r="T11" s="83">
        <f t="shared" si="6"/>
        <v>646</v>
      </c>
      <c r="U11" s="83">
        <f>[1]歸化sex!U11+'[1]10411居留外籍'!K45</f>
        <v>305</v>
      </c>
      <c r="V11" s="83">
        <f>[1]歸化sex!V11+'[1]10411居留外籍'!L45</f>
        <v>341</v>
      </c>
      <c r="W11" s="83">
        <f t="shared" si="7"/>
        <v>234</v>
      </c>
      <c r="X11" s="83">
        <f>[1]歸化sex!X11+'[1]10411居留外籍'!M45</f>
        <v>108</v>
      </c>
      <c r="Y11" s="83">
        <f>[1]歸化sex!Y11+'[1]10411居留外籍'!N45</f>
        <v>126</v>
      </c>
      <c r="Z11" s="83">
        <f t="shared" si="8"/>
        <v>2824</v>
      </c>
      <c r="AA11" s="83">
        <f t="shared" si="9"/>
        <v>1919</v>
      </c>
      <c r="AB11" s="85">
        <f t="shared" si="9"/>
        <v>905</v>
      </c>
    </row>
    <row r="12" spans="1:44" ht="15.95" customHeight="1" x14ac:dyDescent="0.25">
      <c r="A12" s="82" t="s">
        <v>40</v>
      </c>
      <c r="B12" s="83">
        <f t="shared" si="0"/>
        <v>13069</v>
      </c>
      <c r="C12" s="83">
        <f>[1]歸化sex!C12+'[1]10411居留外籍'!F13</f>
        <v>1514</v>
      </c>
      <c r="D12" s="83">
        <f>[1]歸化sex!D12+'[1]10411居留外籍'!G13</f>
        <v>11555</v>
      </c>
      <c r="E12" s="83">
        <f t="shared" si="1"/>
        <v>8834</v>
      </c>
      <c r="F12" s="83">
        <f>[1]歸化sex!F12+'[1]10411居留外籍'!H13</f>
        <v>209</v>
      </c>
      <c r="G12" s="83">
        <f>[1]歸化sex!G12+'[1]10411居留外籍'!I13</f>
        <v>8625</v>
      </c>
      <c r="H12" s="83">
        <f t="shared" si="2"/>
        <v>1157</v>
      </c>
      <c r="I12" s="83">
        <f>[1]歸化sex!I12+'[1]10411居留外籍'!J13</f>
        <v>26</v>
      </c>
      <c r="J12" s="83">
        <f>[1]歸化sex!J12+'[1]10411居留外籍'!K13</f>
        <v>1131</v>
      </c>
      <c r="K12" s="83">
        <f t="shared" si="3"/>
        <v>574</v>
      </c>
      <c r="L12" s="83">
        <f>[1]歸化sex!L12+'[1]10411居留外籍'!P13</f>
        <v>249</v>
      </c>
      <c r="M12" s="83">
        <f>[1]歸化sex!M12+'[1]10411居留外籍'!Q13</f>
        <v>325</v>
      </c>
      <c r="N12" s="83">
        <f t="shared" si="4"/>
        <v>601</v>
      </c>
      <c r="O12" s="83">
        <f>[1]歸化sex!O12+'[1]10411居留外籍'!L13</f>
        <v>47</v>
      </c>
      <c r="P12" s="83">
        <f>[1]歸化sex!P12+'[1]10411居留外籍'!M13</f>
        <v>554</v>
      </c>
      <c r="Q12" s="83">
        <f t="shared" si="5"/>
        <v>331</v>
      </c>
      <c r="R12" s="83">
        <f>[1]歸化sex!R12+'[1]10411居留外籍'!G46</f>
        <v>1</v>
      </c>
      <c r="S12" s="83">
        <f>[1]歸化sex!S12+'[1]10411居留外籍'!H46</f>
        <v>330</v>
      </c>
      <c r="T12" s="83">
        <f t="shared" si="6"/>
        <v>306</v>
      </c>
      <c r="U12" s="83">
        <f>[1]歸化sex!U12+'[1]10411居留外籍'!K46</f>
        <v>151</v>
      </c>
      <c r="V12" s="83">
        <f>[1]歸化sex!V12+'[1]10411居留外籍'!L46</f>
        <v>155</v>
      </c>
      <c r="W12" s="83">
        <f t="shared" si="7"/>
        <v>99</v>
      </c>
      <c r="X12" s="83">
        <f>[1]歸化sex!X12+'[1]10411居留外籍'!M46</f>
        <v>51</v>
      </c>
      <c r="Y12" s="83">
        <f>[1]歸化sex!Y12+'[1]10411居留外籍'!N46</f>
        <v>48</v>
      </c>
      <c r="Z12" s="83">
        <f t="shared" si="8"/>
        <v>1167</v>
      </c>
      <c r="AA12" s="83">
        <f t="shared" si="9"/>
        <v>780</v>
      </c>
      <c r="AB12" s="85">
        <f t="shared" si="9"/>
        <v>387</v>
      </c>
    </row>
    <row r="13" spans="1:44" ht="15.95" customHeight="1" x14ac:dyDescent="0.25">
      <c r="A13" s="82" t="s">
        <v>41</v>
      </c>
      <c r="B13" s="83">
        <f t="shared" si="0"/>
        <v>20309</v>
      </c>
      <c r="C13" s="83">
        <f>[1]歸化sex!C13+'[1]10411居留外籍'!F14</f>
        <v>2353</v>
      </c>
      <c r="D13" s="83">
        <f>[1]歸化sex!D13+'[1]10411居留外籍'!G14</f>
        <v>17956</v>
      </c>
      <c r="E13" s="83">
        <f t="shared" si="1"/>
        <v>12793</v>
      </c>
      <c r="F13" s="83">
        <f>[1]歸化sex!F13+'[1]10411居留外籍'!H14</f>
        <v>226</v>
      </c>
      <c r="G13" s="83">
        <f>[1]歸化sex!G13+'[1]10411居留外籍'!I14</f>
        <v>12567</v>
      </c>
      <c r="H13" s="83">
        <f t="shared" si="2"/>
        <v>2215</v>
      </c>
      <c r="I13" s="83">
        <f>[1]歸化sex!I13+'[1]10411居留外籍'!J14</f>
        <v>50</v>
      </c>
      <c r="J13" s="83">
        <f>[1]歸化sex!J13+'[1]10411居留外籍'!K14</f>
        <v>2165</v>
      </c>
      <c r="K13" s="83">
        <f t="shared" si="3"/>
        <v>713</v>
      </c>
      <c r="L13" s="83">
        <f>[1]歸化sex!L13+'[1]10411居留外籍'!P14</f>
        <v>185</v>
      </c>
      <c r="M13" s="83">
        <f>[1]歸化sex!M13+'[1]10411居留外籍'!Q14</f>
        <v>528</v>
      </c>
      <c r="N13" s="83">
        <f t="shared" si="4"/>
        <v>1194</v>
      </c>
      <c r="O13" s="83">
        <f>[1]歸化sex!O13+'[1]10411居留外籍'!L14</f>
        <v>56</v>
      </c>
      <c r="P13" s="83">
        <f>[1]歸化sex!P13+'[1]10411居留外籍'!M14</f>
        <v>1138</v>
      </c>
      <c r="Q13" s="83">
        <f t="shared" si="5"/>
        <v>440</v>
      </c>
      <c r="R13" s="83">
        <f>[1]歸化sex!R13+'[1]10411居留外籍'!G47</f>
        <v>1</v>
      </c>
      <c r="S13" s="83">
        <f>[1]歸化sex!S13+'[1]10411居留外籍'!H47</f>
        <v>439</v>
      </c>
      <c r="T13" s="83">
        <f t="shared" si="6"/>
        <v>586</v>
      </c>
      <c r="U13" s="83">
        <f>[1]歸化sex!U13+'[1]10411居留外籍'!K47</f>
        <v>303</v>
      </c>
      <c r="V13" s="83">
        <f>[1]歸化sex!V13+'[1]10411居留外籍'!L47</f>
        <v>283</v>
      </c>
      <c r="W13" s="83">
        <f t="shared" si="7"/>
        <v>211</v>
      </c>
      <c r="X13" s="83">
        <f>[1]歸化sex!X13+'[1]10411居留外籍'!M47</f>
        <v>102</v>
      </c>
      <c r="Y13" s="83">
        <f>[1]歸化sex!Y13+'[1]10411居留外籍'!N47</f>
        <v>109</v>
      </c>
      <c r="Z13" s="83">
        <f t="shared" si="8"/>
        <v>2157</v>
      </c>
      <c r="AA13" s="83">
        <f t="shared" si="9"/>
        <v>1430</v>
      </c>
      <c r="AB13" s="85">
        <f t="shared" si="9"/>
        <v>727</v>
      </c>
    </row>
    <row r="14" spans="1:44" ht="30.2" customHeight="1" x14ac:dyDescent="0.25">
      <c r="A14" s="82" t="s">
        <v>42</v>
      </c>
      <c r="B14" s="83">
        <f t="shared" si="0"/>
        <v>3832</v>
      </c>
      <c r="C14" s="83">
        <f>[1]歸化sex!C14+'[1]10411居留外籍'!F15</f>
        <v>342</v>
      </c>
      <c r="D14" s="83">
        <f>[1]歸化sex!D14+'[1]10411居留外籍'!G15</f>
        <v>3490</v>
      </c>
      <c r="E14" s="83">
        <f t="shared" si="1"/>
        <v>2549</v>
      </c>
      <c r="F14" s="83">
        <f>[1]歸化sex!F14+'[1]10411居留外籍'!H15</f>
        <v>36</v>
      </c>
      <c r="G14" s="83">
        <f>[1]歸化sex!G14+'[1]10411居留外籍'!I15</f>
        <v>2513</v>
      </c>
      <c r="H14" s="83">
        <f t="shared" si="2"/>
        <v>491</v>
      </c>
      <c r="I14" s="83">
        <f>[1]歸化sex!I14+'[1]10411居留外籍'!J15</f>
        <v>7</v>
      </c>
      <c r="J14" s="83">
        <f>[1]歸化sex!J14+'[1]10411居留外籍'!K15</f>
        <v>484</v>
      </c>
      <c r="K14" s="83">
        <f t="shared" si="3"/>
        <v>135</v>
      </c>
      <c r="L14" s="83">
        <f>[1]歸化sex!L14+'[1]10411居留外籍'!P15</f>
        <v>36</v>
      </c>
      <c r="M14" s="83">
        <f>[1]歸化sex!M14+'[1]10411居留外籍'!Q15</f>
        <v>99</v>
      </c>
      <c r="N14" s="83">
        <f t="shared" si="4"/>
        <v>112</v>
      </c>
      <c r="O14" s="83">
        <f>[1]歸化sex!O14+'[1]10411居留外籍'!L15</f>
        <v>7</v>
      </c>
      <c r="P14" s="83">
        <f>[1]歸化sex!P14+'[1]10411居留外籍'!M15</f>
        <v>105</v>
      </c>
      <c r="Q14" s="83">
        <f t="shared" si="5"/>
        <v>134</v>
      </c>
      <c r="R14" s="83">
        <f>[1]歸化sex!R14+'[1]10411居留外籍'!G48</f>
        <v>1</v>
      </c>
      <c r="S14" s="83">
        <f>[1]歸化sex!S14+'[1]10411居留外籍'!H48</f>
        <v>133</v>
      </c>
      <c r="T14" s="83">
        <f t="shared" si="6"/>
        <v>70</v>
      </c>
      <c r="U14" s="83">
        <f>[1]歸化sex!U14+'[1]10411居留外籍'!K48</f>
        <v>41</v>
      </c>
      <c r="V14" s="83">
        <f>[1]歸化sex!V14+'[1]10411居留外籍'!L48</f>
        <v>29</v>
      </c>
      <c r="W14" s="83">
        <f t="shared" si="7"/>
        <v>13</v>
      </c>
      <c r="X14" s="83">
        <f>[1]歸化sex!X14+'[1]10411居留外籍'!M48</f>
        <v>6</v>
      </c>
      <c r="Y14" s="83">
        <f>[1]歸化sex!Y14+'[1]10411居留外籍'!N48</f>
        <v>7</v>
      </c>
      <c r="Z14" s="83">
        <f t="shared" si="8"/>
        <v>328</v>
      </c>
      <c r="AA14" s="83">
        <f t="shared" si="9"/>
        <v>208</v>
      </c>
      <c r="AB14" s="85">
        <f t="shared" si="9"/>
        <v>120</v>
      </c>
    </row>
    <row r="15" spans="1:44" ht="15.95" customHeight="1" x14ac:dyDescent="0.25">
      <c r="A15" s="82" t="s">
        <v>43</v>
      </c>
      <c r="B15" s="83">
        <f t="shared" si="0"/>
        <v>7403</v>
      </c>
      <c r="C15" s="83">
        <f>[1]歸化sex!C15+'[1]10411居留外籍'!F16</f>
        <v>677</v>
      </c>
      <c r="D15" s="83">
        <f>[1]歸化sex!D15+'[1]10411居留外籍'!G16</f>
        <v>6726</v>
      </c>
      <c r="E15" s="83">
        <f t="shared" si="1"/>
        <v>2854</v>
      </c>
      <c r="F15" s="83">
        <f>[1]歸化sex!F15+'[1]10411居留外籍'!H16</f>
        <v>76</v>
      </c>
      <c r="G15" s="83">
        <f>[1]歸化sex!G15+'[1]10411居留外籍'!I16</f>
        <v>2778</v>
      </c>
      <c r="H15" s="83">
        <f t="shared" si="2"/>
        <v>2529</v>
      </c>
      <c r="I15" s="83">
        <f>[1]歸化sex!I15+'[1]10411居留外籍'!J16</f>
        <v>45</v>
      </c>
      <c r="J15" s="83">
        <f>[1]歸化sex!J15+'[1]10411居留外籍'!K16</f>
        <v>2484</v>
      </c>
      <c r="K15" s="83">
        <f t="shared" si="3"/>
        <v>353</v>
      </c>
      <c r="L15" s="83">
        <f>[1]歸化sex!L15+'[1]10411居留外籍'!P16</f>
        <v>67</v>
      </c>
      <c r="M15" s="83">
        <f>[1]歸化sex!M15+'[1]10411居留外籍'!Q16</f>
        <v>286</v>
      </c>
      <c r="N15" s="83">
        <f t="shared" si="4"/>
        <v>714</v>
      </c>
      <c r="O15" s="83">
        <f>[1]歸化sex!O15+'[1]10411居留外籍'!L16</f>
        <v>25</v>
      </c>
      <c r="P15" s="83">
        <f>[1]歸化sex!P15+'[1]10411居留外籍'!M16</f>
        <v>689</v>
      </c>
      <c r="Q15" s="83">
        <f t="shared" si="5"/>
        <v>53</v>
      </c>
      <c r="R15" s="83">
        <f>[1]歸化sex!R15+'[1]10411居留外籍'!G49</f>
        <v>0</v>
      </c>
      <c r="S15" s="83">
        <f>[1]歸化sex!S15+'[1]10411居留外籍'!H49</f>
        <v>53</v>
      </c>
      <c r="T15" s="83">
        <f t="shared" si="6"/>
        <v>111</v>
      </c>
      <c r="U15" s="83">
        <f>[1]歸化sex!U15+'[1]10411居留外籍'!K49</f>
        <v>38</v>
      </c>
      <c r="V15" s="83">
        <f>[1]歸化sex!V15+'[1]10411居留外籍'!L49</f>
        <v>73</v>
      </c>
      <c r="W15" s="83">
        <f t="shared" si="7"/>
        <v>80</v>
      </c>
      <c r="X15" s="83">
        <f>[1]歸化sex!X15+'[1]10411居留外籍'!M49</f>
        <v>46</v>
      </c>
      <c r="Y15" s="83">
        <f>[1]歸化sex!Y15+'[1]10411居留外籍'!N49</f>
        <v>34</v>
      </c>
      <c r="Z15" s="83">
        <f t="shared" si="8"/>
        <v>709</v>
      </c>
      <c r="AA15" s="83">
        <f t="shared" si="9"/>
        <v>380</v>
      </c>
      <c r="AB15" s="85">
        <f t="shared" si="9"/>
        <v>329</v>
      </c>
    </row>
    <row r="16" spans="1:44" ht="15.95" customHeight="1" x14ac:dyDescent="0.25">
      <c r="A16" s="82" t="s">
        <v>44</v>
      </c>
      <c r="B16" s="83">
        <f t="shared" si="0"/>
        <v>6497</v>
      </c>
      <c r="C16" s="83">
        <f>[1]歸化sex!C16+'[1]10411居留外籍'!F17</f>
        <v>388</v>
      </c>
      <c r="D16" s="83">
        <f>[1]歸化sex!D16+'[1]10411居留外籍'!G17</f>
        <v>6109</v>
      </c>
      <c r="E16" s="83">
        <f t="shared" si="1"/>
        <v>3423</v>
      </c>
      <c r="F16" s="83">
        <f>[1]歸化sex!F16+'[1]10411居留外籍'!H17</f>
        <v>70</v>
      </c>
      <c r="G16" s="83">
        <f>[1]歸化sex!G16+'[1]10411居留外籍'!I17</f>
        <v>3353</v>
      </c>
      <c r="H16" s="83">
        <f t="shared" si="2"/>
        <v>1986</v>
      </c>
      <c r="I16" s="83">
        <f>[1]歸化sex!I16+'[1]10411居留外籍'!J17</f>
        <v>23</v>
      </c>
      <c r="J16" s="83">
        <f>[1]歸化sex!J16+'[1]10411居留外籍'!K17</f>
        <v>1963</v>
      </c>
      <c r="K16" s="83">
        <f t="shared" si="3"/>
        <v>283</v>
      </c>
      <c r="L16" s="83">
        <f>[1]歸化sex!L16+'[1]10411居留外籍'!P17</f>
        <v>90</v>
      </c>
      <c r="M16" s="83">
        <f>[1]歸化sex!M16+'[1]10411居留外籍'!Q17</f>
        <v>193</v>
      </c>
      <c r="N16" s="83">
        <f t="shared" si="4"/>
        <v>349</v>
      </c>
      <c r="O16" s="83">
        <f>[1]歸化sex!O16+'[1]10411居留外籍'!L17</f>
        <v>16</v>
      </c>
      <c r="P16" s="83">
        <f>[1]歸化sex!P16+'[1]10411居留外籍'!M17</f>
        <v>333</v>
      </c>
      <c r="Q16" s="83">
        <f t="shared" si="5"/>
        <v>72</v>
      </c>
      <c r="R16" s="83">
        <f>[1]歸化sex!R16+'[1]10411居留外籍'!G50</f>
        <v>1</v>
      </c>
      <c r="S16" s="83">
        <f>[1]歸化sex!S16+'[1]10411居留外籍'!H50</f>
        <v>71</v>
      </c>
      <c r="T16" s="83">
        <f t="shared" si="6"/>
        <v>52</v>
      </c>
      <c r="U16" s="83">
        <f>[1]歸化sex!U16+'[1]10411居留外籍'!K50</f>
        <v>26</v>
      </c>
      <c r="V16" s="83">
        <f>[1]歸化sex!V16+'[1]10411居留外籍'!L50</f>
        <v>26</v>
      </c>
      <c r="W16" s="83">
        <f t="shared" si="7"/>
        <v>20</v>
      </c>
      <c r="X16" s="83">
        <f>[1]歸化sex!X16+'[1]10411居留外籍'!M50</f>
        <v>9</v>
      </c>
      <c r="Y16" s="83">
        <f>[1]歸化sex!Y16+'[1]10411居留外籍'!N50</f>
        <v>11</v>
      </c>
      <c r="Z16" s="83">
        <f t="shared" si="8"/>
        <v>312</v>
      </c>
      <c r="AA16" s="83">
        <f t="shared" si="9"/>
        <v>153</v>
      </c>
      <c r="AB16" s="85">
        <f t="shared" si="9"/>
        <v>159</v>
      </c>
    </row>
    <row r="17" spans="1:44" ht="15.95" customHeight="1" x14ac:dyDescent="0.25">
      <c r="A17" s="82" t="s">
        <v>45</v>
      </c>
      <c r="B17" s="83">
        <f t="shared" si="0"/>
        <v>11667</v>
      </c>
      <c r="C17" s="83">
        <f>[1]歸化sex!C17+'[1]10411居留外籍'!F18</f>
        <v>788</v>
      </c>
      <c r="D17" s="83">
        <f>[1]歸化sex!D17+'[1]10411居留外籍'!G18</f>
        <v>10879</v>
      </c>
      <c r="E17" s="83">
        <f t="shared" si="1"/>
        <v>7826</v>
      </c>
      <c r="F17" s="83">
        <f>[1]歸化sex!F17+'[1]10411居留外籍'!H18</f>
        <v>218</v>
      </c>
      <c r="G17" s="83">
        <f>[1]歸化sex!G17+'[1]10411居留外籍'!I18</f>
        <v>7608</v>
      </c>
      <c r="H17" s="83">
        <f t="shared" si="2"/>
        <v>1855</v>
      </c>
      <c r="I17" s="83">
        <f>[1]歸化sex!I17+'[1]10411居留外籍'!J18</f>
        <v>21</v>
      </c>
      <c r="J17" s="83">
        <f>[1]歸化sex!J17+'[1]10411居留外籍'!K18</f>
        <v>1834</v>
      </c>
      <c r="K17" s="83">
        <f t="shared" si="3"/>
        <v>527</v>
      </c>
      <c r="L17" s="83">
        <f>[1]歸化sex!L17+'[1]10411居留外籍'!P18</f>
        <v>210</v>
      </c>
      <c r="M17" s="83">
        <f>[1]歸化sex!M17+'[1]10411居留外籍'!Q18</f>
        <v>317</v>
      </c>
      <c r="N17" s="83">
        <f t="shared" si="4"/>
        <v>472</v>
      </c>
      <c r="O17" s="83">
        <f>[1]歸化sex!O17+'[1]10411居留外籍'!L18</f>
        <v>31</v>
      </c>
      <c r="P17" s="83">
        <f>[1]歸化sex!P17+'[1]10411居留外籍'!M18</f>
        <v>441</v>
      </c>
      <c r="Q17" s="83">
        <f t="shared" si="5"/>
        <v>413</v>
      </c>
      <c r="R17" s="83">
        <f>[1]歸化sex!R17+'[1]10411居留外籍'!G51</f>
        <v>1</v>
      </c>
      <c r="S17" s="83">
        <f>[1]歸化sex!S17+'[1]10411居留外籍'!H51</f>
        <v>412</v>
      </c>
      <c r="T17" s="83">
        <f t="shared" si="6"/>
        <v>87</v>
      </c>
      <c r="U17" s="83">
        <f>[1]歸化sex!U17+'[1]10411居留外籍'!K51</f>
        <v>34</v>
      </c>
      <c r="V17" s="83">
        <f>[1]歸化sex!V17+'[1]10411居留外籍'!L51</f>
        <v>53</v>
      </c>
      <c r="W17" s="83">
        <f t="shared" si="7"/>
        <v>31</v>
      </c>
      <c r="X17" s="83">
        <f>[1]歸化sex!X17+'[1]10411居留外籍'!M51</f>
        <v>18</v>
      </c>
      <c r="Y17" s="83">
        <f>[1]歸化sex!Y17+'[1]10411居留外籍'!N51</f>
        <v>13</v>
      </c>
      <c r="Z17" s="83">
        <f t="shared" si="8"/>
        <v>456</v>
      </c>
      <c r="AA17" s="83">
        <f t="shared" si="9"/>
        <v>255</v>
      </c>
      <c r="AB17" s="85">
        <f t="shared" si="9"/>
        <v>201</v>
      </c>
    </row>
    <row r="18" spans="1:44" ht="30.2" customHeight="1" x14ac:dyDescent="0.25">
      <c r="A18" s="82" t="s">
        <v>46</v>
      </c>
      <c r="B18" s="83">
        <f t="shared" si="0"/>
        <v>5384</v>
      </c>
      <c r="C18" s="83">
        <f>[1]歸化sex!C18+'[1]10411居留外籍'!F19</f>
        <v>317</v>
      </c>
      <c r="D18" s="83">
        <f>[1]歸化sex!D18+'[1]10411居留外籍'!G19</f>
        <v>5067</v>
      </c>
      <c r="E18" s="83">
        <f t="shared" si="1"/>
        <v>3603</v>
      </c>
      <c r="F18" s="83">
        <f>[1]歸化sex!F18+'[1]10411居留外籍'!H19</f>
        <v>66</v>
      </c>
      <c r="G18" s="83">
        <f>[1]歸化sex!G18+'[1]10411居留外籍'!I19</f>
        <v>3537</v>
      </c>
      <c r="H18" s="83">
        <f t="shared" si="2"/>
        <v>951</v>
      </c>
      <c r="I18" s="83">
        <f>[1]歸化sex!I18+'[1]10411居留外籍'!J19</f>
        <v>6</v>
      </c>
      <c r="J18" s="83">
        <f>[1]歸化sex!J18+'[1]10411居留外籍'!K19</f>
        <v>945</v>
      </c>
      <c r="K18" s="83">
        <f t="shared" si="3"/>
        <v>183</v>
      </c>
      <c r="L18" s="83">
        <f>[1]歸化sex!L18+'[1]10411居留外籍'!P19</f>
        <v>61</v>
      </c>
      <c r="M18" s="83">
        <f>[1]歸化sex!M18+'[1]10411居留外籍'!Q19</f>
        <v>122</v>
      </c>
      <c r="N18" s="83">
        <f t="shared" si="4"/>
        <v>140</v>
      </c>
      <c r="O18" s="83">
        <f>[1]歸化sex!O18+'[1]10411居留外籍'!L19</f>
        <v>9</v>
      </c>
      <c r="P18" s="83">
        <f>[1]歸化sex!P18+'[1]10411居留外籍'!M19</f>
        <v>131</v>
      </c>
      <c r="Q18" s="83">
        <f t="shared" si="5"/>
        <v>227</v>
      </c>
      <c r="R18" s="83">
        <f>[1]歸化sex!R18+'[1]10411居留外籍'!G52</f>
        <v>0</v>
      </c>
      <c r="S18" s="83">
        <f>[1]歸化sex!S18+'[1]10411居留外籍'!H52</f>
        <v>227</v>
      </c>
      <c r="T18" s="83">
        <f t="shared" si="6"/>
        <v>31</v>
      </c>
      <c r="U18" s="83">
        <f>[1]歸化sex!U18+'[1]10411居留外籍'!K52</f>
        <v>23</v>
      </c>
      <c r="V18" s="83">
        <f>[1]歸化sex!V18+'[1]10411居留外籍'!L52</f>
        <v>8</v>
      </c>
      <c r="W18" s="83">
        <f t="shared" si="7"/>
        <v>12</v>
      </c>
      <c r="X18" s="83">
        <f>[1]歸化sex!X18+'[1]10411居留外籍'!M52</f>
        <v>9</v>
      </c>
      <c r="Y18" s="83">
        <f>[1]歸化sex!Y18+'[1]10411居留外籍'!N52</f>
        <v>3</v>
      </c>
      <c r="Z18" s="83">
        <f t="shared" si="8"/>
        <v>237</v>
      </c>
      <c r="AA18" s="83">
        <f t="shared" si="9"/>
        <v>143</v>
      </c>
      <c r="AB18" s="85">
        <f t="shared" si="9"/>
        <v>94</v>
      </c>
    </row>
    <row r="19" spans="1:44" ht="15.95" customHeight="1" x14ac:dyDescent="0.25">
      <c r="A19" s="82" t="s">
        <v>47</v>
      </c>
      <c r="B19" s="83">
        <f t="shared" si="0"/>
        <v>7726</v>
      </c>
      <c r="C19" s="83">
        <f>[1]歸化sex!C19+'[1]10411居留外籍'!F20</f>
        <v>273</v>
      </c>
      <c r="D19" s="83">
        <f>[1]歸化sex!D19+'[1]10411居留外籍'!G20</f>
        <v>7453</v>
      </c>
      <c r="E19" s="83">
        <f t="shared" si="1"/>
        <v>4844</v>
      </c>
      <c r="F19" s="83">
        <f>[1]歸化sex!F19+'[1]10411居留外籍'!H20</f>
        <v>60</v>
      </c>
      <c r="G19" s="83">
        <f>[1]歸化sex!G19+'[1]10411居留外籍'!I20</f>
        <v>4784</v>
      </c>
      <c r="H19" s="83">
        <f t="shared" si="2"/>
        <v>1918</v>
      </c>
      <c r="I19" s="83">
        <f>[1]歸化sex!I19+'[1]10411居留外籍'!J20</f>
        <v>9</v>
      </c>
      <c r="J19" s="83">
        <f>[1]歸化sex!J19+'[1]10411居留外籍'!K20</f>
        <v>1909</v>
      </c>
      <c r="K19" s="83">
        <f t="shared" si="3"/>
        <v>238</v>
      </c>
      <c r="L19" s="83">
        <f>[1]歸化sex!L19+'[1]10411居留外籍'!P20</f>
        <v>90</v>
      </c>
      <c r="M19" s="83">
        <f>[1]歸化sex!M19+'[1]10411居留外籍'!Q20</f>
        <v>148</v>
      </c>
      <c r="N19" s="83">
        <f t="shared" si="4"/>
        <v>200</v>
      </c>
      <c r="O19" s="83">
        <f>[1]歸化sex!O19+'[1]10411居留外籍'!L20</f>
        <v>2</v>
      </c>
      <c r="P19" s="83">
        <f>[1]歸化sex!P19+'[1]10411居留外籍'!M20</f>
        <v>198</v>
      </c>
      <c r="Q19" s="83">
        <f t="shared" si="5"/>
        <v>259</v>
      </c>
      <c r="R19" s="83">
        <f>[1]歸化sex!R19+'[1]10411居留外籍'!G53</f>
        <v>0</v>
      </c>
      <c r="S19" s="83">
        <f>[1]歸化sex!S19+'[1]10411居留外籍'!H53</f>
        <v>259</v>
      </c>
      <c r="T19" s="83">
        <f t="shared" si="6"/>
        <v>27</v>
      </c>
      <c r="U19" s="83">
        <f>[1]歸化sex!U19+'[1]10411居留外籍'!K53</f>
        <v>8</v>
      </c>
      <c r="V19" s="83">
        <f>[1]歸化sex!V19+'[1]10411居留外籍'!L53</f>
        <v>19</v>
      </c>
      <c r="W19" s="83">
        <f t="shared" si="7"/>
        <v>19</v>
      </c>
      <c r="X19" s="83">
        <f>[1]歸化sex!X19+'[1]10411居留外籍'!M53</f>
        <v>11</v>
      </c>
      <c r="Y19" s="83">
        <f>[1]歸化sex!Y19+'[1]10411居留外籍'!N53</f>
        <v>8</v>
      </c>
      <c r="Z19" s="83">
        <f t="shared" si="8"/>
        <v>221</v>
      </c>
      <c r="AA19" s="83">
        <f t="shared" si="9"/>
        <v>93</v>
      </c>
      <c r="AB19" s="85">
        <f t="shared" si="9"/>
        <v>128</v>
      </c>
    </row>
    <row r="20" spans="1:44" ht="15.95" customHeight="1" x14ac:dyDescent="0.25">
      <c r="A20" s="82" t="s">
        <v>48</v>
      </c>
      <c r="B20" s="83">
        <f t="shared" si="0"/>
        <v>5957</v>
      </c>
      <c r="C20" s="83">
        <f>[1]歸化sex!C20+'[1]10411居留外籍'!F21</f>
        <v>228</v>
      </c>
      <c r="D20" s="83">
        <f>[1]歸化sex!D20+'[1]10411居留外籍'!G21</f>
        <v>5729</v>
      </c>
      <c r="E20" s="83">
        <f t="shared" si="1"/>
        <v>4044</v>
      </c>
      <c r="F20" s="83">
        <f>[1]歸化sex!F20+'[1]10411居留外籍'!H21</f>
        <v>59</v>
      </c>
      <c r="G20" s="83">
        <f>[1]歸化sex!G20+'[1]10411居留外籍'!I21</f>
        <v>3985</v>
      </c>
      <c r="H20" s="83">
        <f t="shared" si="2"/>
        <v>1246</v>
      </c>
      <c r="I20" s="83">
        <f>[1]歸化sex!I20+'[1]10411居留外籍'!J21</f>
        <v>4</v>
      </c>
      <c r="J20" s="83">
        <f>[1]歸化sex!J20+'[1]10411居留外籍'!K21</f>
        <v>1242</v>
      </c>
      <c r="K20" s="83">
        <f t="shared" si="3"/>
        <v>159</v>
      </c>
      <c r="L20" s="83">
        <f>[1]歸化sex!L20+'[1]10411居留外籍'!P21</f>
        <v>60</v>
      </c>
      <c r="M20" s="83">
        <f>[1]歸化sex!M20+'[1]10411居留外籍'!Q21</f>
        <v>99</v>
      </c>
      <c r="N20" s="83">
        <f t="shared" si="4"/>
        <v>150</v>
      </c>
      <c r="O20" s="83">
        <f>[1]歸化sex!O20+'[1]10411居留外籍'!L21</f>
        <v>8</v>
      </c>
      <c r="P20" s="83">
        <f>[1]歸化sex!P20+'[1]10411居留外籍'!M21</f>
        <v>142</v>
      </c>
      <c r="Q20" s="83">
        <f t="shared" si="5"/>
        <v>168</v>
      </c>
      <c r="R20" s="83">
        <f>[1]歸化sex!R20+'[1]10411居留外籍'!G54</f>
        <v>0</v>
      </c>
      <c r="S20" s="83">
        <f>[1]歸化sex!S20+'[1]10411居留外籍'!H54</f>
        <v>168</v>
      </c>
      <c r="T20" s="83">
        <f t="shared" si="6"/>
        <v>22</v>
      </c>
      <c r="U20" s="83">
        <f>[1]歸化sex!U20+'[1]10411居留外籍'!K54</f>
        <v>8</v>
      </c>
      <c r="V20" s="83">
        <f>[1]歸化sex!V20+'[1]10411居留外籍'!L54</f>
        <v>14</v>
      </c>
      <c r="W20" s="83">
        <f t="shared" si="7"/>
        <v>6</v>
      </c>
      <c r="X20" s="83">
        <f>[1]歸化sex!X20+'[1]10411居留外籍'!M54</f>
        <v>4</v>
      </c>
      <c r="Y20" s="83">
        <f>[1]歸化sex!Y20+'[1]10411居留外籍'!N54</f>
        <v>2</v>
      </c>
      <c r="Z20" s="83">
        <f t="shared" si="8"/>
        <v>162</v>
      </c>
      <c r="AA20" s="83">
        <f t="shared" si="9"/>
        <v>85</v>
      </c>
      <c r="AB20" s="85">
        <f t="shared" si="9"/>
        <v>77</v>
      </c>
    </row>
    <row r="21" spans="1:44" ht="15.95" customHeight="1" x14ac:dyDescent="0.25">
      <c r="A21" s="82" t="s">
        <v>49</v>
      </c>
      <c r="B21" s="83">
        <f t="shared" si="0"/>
        <v>8759</v>
      </c>
      <c r="C21" s="83">
        <f>[1]歸化sex!C21+'[1]10411居留外籍'!F22</f>
        <v>437</v>
      </c>
      <c r="D21" s="83">
        <f>[1]歸化sex!D21+'[1]10411居留外籍'!G22</f>
        <v>8322</v>
      </c>
      <c r="E21" s="83">
        <f t="shared" si="1"/>
        <v>5203</v>
      </c>
      <c r="F21" s="83">
        <f>[1]歸化sex!F21+'[1]10411居留外籍'!H22</f>
        <v>61</v>
      </c>
      <c r="G21" s="83">
        <f>[1]歸化sex!G21+'[1]10411居留外籍'!I22</f>
        <v>5142</v>
      </c>
      <c r="H21" s="83">
        <f t="shared" si="2"/>
        <v>1783</v>
      </c>
      <c r="I21" s="83">
        <f>[1]歸化sex!I21+'[1]10411居留外籍'!J22</f>
        <v>17</v>
      </c>
      <c r="J21" s="83">
        <f>[1]歸化sex!J21+'[1]10411居留外籍'!K22</f>
        <v>1766</v>
      </c>
      <c r="K21" s="83">
        <f t="shared" si="3"/>
        <v>215</v>
      </c>
      <c r="L21" s="83">
        <f>[1]歸化sex!L21+'[1]10411居留外籍'!P22</f>
        <v>52</v>
      </c>
      <c r="M21" s="83">
        <f>[1]歸化sex!M21+'[1]10411居留外籍'!Q22</f>
        <v>163</v>
      </c>
      <c r="N21" s="83">
        <f t="shared" si="4"/>
        <v>825</v>
      </c>
      <c r="O21" s="83">
        <f>[1]歸化sex!O21+'[1]10411居留外籍'!L22</f>
        <v>12</v>
      </c>
      <c r="P21" s="83">
        <f>[1]歸化sex!P21+'[1]10411居留外籍'!M22</f>
        <v>813</v>
      </c>
      <c r="Q21" s="83">
        <f t="shared" si="5"/>
        <v>241</v>
      </c>
      <c r="R21" s="83">
        <f>[1]歸化sex!R21+'[1]10411居留外籍'!G55</f>
        <v>1</v>
      </c>
      <c r="S21" s="83">
        <f>[1]歸化sex!S21+'[1]10411居留外籍'!H55</f>
        <v>240</v>
      </c>
      <c r="T21" s="83">
        <f t="shared" si="6"/>
        <v>63</v>
      </c>
      <c r="U21" s="83">
        <f>[1]歸化sex!U21+'[1]10411居留外籍'!K55</f>
        <v>36</v>
      </c>
      <c r="V21" s="83">
        <f>[1]歸化sex!V21+'[1]10411居留外籍'!L55</f>
        <v>27</v>
      </c>
      <c r="W21" s="83">
        <f t="shared" si="7"/>
        <v>20</v>
      </c>
      <c r="X21" s="83">
        <f>[1]歸化sex!X21+'[1]10411居留外籍'!M55</f>
        <v>14</v>
      </c>
      <c r="Y21" s="83">
        <f>[1]歸化sex!Y21+'[1]10411居留外籍'!N55</f>
        <v>6</v>
      </c>
      <c r="Z21" s="83">
        <f t="shared" si="8"/>
        <v>409</v>
      </c>
      <c r="AA21" s="83">
        <f t="shared" si="9"/>
        <v>244</v>
      </c>
      <c r="AB21" s="85">
        <f t="shared" si="9"/>
        <v>165</v>
      </c>
    </row>
    <row r="22" spans="1:44" ht="30.2" customHeight="1" x14ac:dyDescent="0.25">
      <c r="A22" s="82" t="s">
        <v>50</v>
      </c>
      <c r="B22" s="83">
        <f t="shared" si="0"/>
        <v>1695</v>
      </c>
      <c r="C22" s="83">
        <f>[1]歸化sex!C22+'[1]10411居留外籍'!F23</f>
        <v>189</v>
      </c>
      <c r="D22" s="83">
        <f>[1]歸化sex!D22+'[1]10411居留外籍'!G23</f>
        <v>1506</v>
      </c>
      <c r="E22" s="83">
        <f t="shared" si="1"/>
        <v>1036</v>
      </c>
      <c r="F22" s="83">
        <f>[1]歸化sex!F22+'[1]10411居留外籍'!H23</f>
        <v>8</v>
      </c>
      <c r="G22" s="83">
        <f>[1]歸化sex!G22+'[1]10411居留外籍'!I23</f>
        <v>1028</v>
      </c>
      <c r="H22" s="83">
        <f t="shared" si="2"/>
        <v>262</v>
      </c>
      <c r="I22" s="83">
        <f>[1]歸化sex!I22+'[1]10411居留外籍'!J23</f>
        <v>0</v>
      </c>
      <c r="J22" s="83">
        <f>[1]歸化sex!J22+'[1]10411居留外籍'!K23</f>
        <v>262</v>
      </c>
      <c r="K22" s="83">
        <f t="shared" si="3"/>
        <v>32</v>
      </c>
      <c r="L22" s="83">
        <f>[1]歸化sex!L22+'[1]10411居留外籍'!P23</f>
        <v>4</v>
      </c>
      <c r="M22" s="83">
        <f>[1]歸化sex!M22+'[1]10411居留外籍'!Q23</f>
        <v>28</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37</v>
      </c>
      <c r="U22" s="83">
        <f>[1]歸化sex!U22+'[1]10411居留外籍'!K56</f>
        <v>25</v>
      </c>
      <c r="V22" s="83">
        <f>[1]歸化sex!V22+'[1]10411居留外籍'!L56</f>
        <v>12</v>
      </c>
      <c r="W22" s="83">
        <f t="shared" si="7"/>
        <v>10</v>
      </c>
      <c r="X22" s="83">
        <f>[1]歸化sex!X22+'[1]10411居留外籍'!M56</f>
        <v>6</v>
      </c>
      <c r="Y22" s="83">
        <f>[1]歸化sex!Y22+'[1]10411居留外籍'!N56</f>
        <v>4</v>
      </c>
      <c r="Z22" s="83">
        <f t="shared" si="8"/>
        <v>189</v>
      </c>
      <c r="AA22" s="83">
        <f t="shared" si="9"/>
        <v>146</v>
      </c>
      <c r="AB22" s="85">
        <f t="shared" si="9"/>
        <v>43</v>
      </c>
    </row>
    <row r="23" spans="1:44" s="87" customFormat="1" ht="15.95" customHeight="1" x14ac:dyDescent="0.25">
      <c r="A23" s="86" t="s">
        <v>51</v>
      </c>
      <c r="B23" s="83">
        <f t="shared" si="0"/>
        <v>2287</v>
      </c>
      <c r="C23" s="83">
        <f>[1]歸化sex!C23+'[1]10411居留外籍'!F24</f>
        <v>274</v>
      </c>
      <c r="D23" s="83">
        <f>[1]歸化sex!D23+'[1]10411居留外籍'!G24</f>
        <v>2013</v>
      </c>
      <c r="E23" s="83">
        <f t="shared" si="1"/>
        <v>1182</v>
      </c>
      <c r="F23" s="83">
        <f>[1]歸化sex!F23+'[1]10411居留外籍'!H24</f>
        <v>11</v>
      </c>
      <c r="G23" s="83">
        <f>[1]歸化sex!G23+'[1]10411居留外籍'!I24</f>
        <v>1171</v>
      </c>
      <c r="H23" s="83">
        <f t="shared" si="2"/>
        <v>553</v>
      </c>
      <c r="I23" s="83">
        <f>[1]歸化sex!I23+'[1]10411居留外籍'!J24</f>
        <v>4</v>
      </c>
      <c r="J23" s="83">
        <f>[1]歸化sex!J23+'[1]10411居留外籍'!K24</f>
        <v>549</v>
      </c>
      <c r="K23" s="83">
        <f t="shared" si="3"/>
        <v>65</v>
      </c>
      <c r="L23" s="83">
        <f>[1]歸化sex!L23+'[1]10411居留外籍'!P24</f>
        <v>26</v>
      </c>
      <c r="M23" s="83">
        <f>[1]歸化sex!M23+'[1]10411居留外籍'!Q24</f>
        <v>39</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54</v>
      </c>
      <c r="U23" s="83">
        <f>[1]歸化sex!U23+'[1]10411居留外籍'!K57</f>
        <v>35</v>
      </c>
      <c r="V23" s="83">
        <f>[1]歸化sex!V23+'[1]10411居留外籍'!L57</f>
        <v>19</v>
      </c>
      <c r="W23" s="83">
        <f t="shared" si="7"/>
        <v>24</v>
      </c>
      <c r="X23" s="83">
        <f>[1]歸化sex!X23+'[1]10411居留外籍'!M57</f>
        <v>9</v>
      </c>
      <c r="Y23" s="83">
        <f>[1]歸化sex!Y23+'[1]10411居留外籍'!N57</f>
        <v>15</v>
      </c>
      <c r="Z23" s="83">
        <f t="shared" si="8"/>
        <v>272</v>
      </c>
      <c r="AA23" s="83">
        <f t="shared" si="9"/>
        <v>182</v>
      </c>
      <c r="AB23" s="85">
        <f t="shared" si="9"/>
        <v>90</v>
      </c>
      <c r="AR23" s="88"/>
    </row>
    <row r="24" spans="1:44" ht="15.95" customHeight="1" x14ac:dyDescent="0.25">
      <c r="A24" s="86" t="s">
        <v>52</v>
      </c>
      <c r="B24" s="83">
        <f t="shared" si="0"/>
        <v>1026</v>
      </c>
      <c r="C24" s="83">
        <f>[1]歸化sex!C24+'[1]10411居留外籍'!F25</f>
        <v>35</v>
      </c>
      <c r="D24" s="83">
        <f>[1]歸化sex!D24+'[1]10411居留外籍'!G25</f>
        <v>991</v>
      </c>
      <c r="E24" s="83">
        <f t="shared" si="1"/>
        <v>604</v>
      </c>
      <c r="F24" s="83">
        <f>[1]歸化sex!F24+'[1]10411居留外籍'!H25</f>
        <v>0</v>
      </c>
      <c r="G24" s="83">
        <f>[1]歸化sex!G24+'[1]10411居留外籍'!I25</f>
        <v>604</v>
      </c>
      <c r="H24" s="83">
        <f t="shared" si="2"/>
        <v>321</v>
      </c>
      <c r="I24" s="83">
        <f>[1]歸化sex!I24+'[1]10411居留外籍'!J25</f>
        <v>3</v>
      </c>
      <c r="J24" s="83">
        <f>[1]歸化sex!J24+'[1]10411居留外籍'!K25</f>
        <v>318</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40</v>
      </c>
      <c r="AA24" s="83">
        <f t="shared" si="9"/>
        <v>27</v>
      </c>
      <c r="AB24" s="85">
        <f t="shared" si="9"/>
        <v>13</v>
      </c>
    </row>
    <row r="25" spans="1:44" ht="30.2" customHeight="1" x14ac:dyDescent="0.25">
      <c r="A25" s="82" t="s">
        <v>53</v>
      </c>
      <c r="B25" s="83">
        <f t="shared" si="0"/>
        <v>2935</v>
      </c>
      <c r="C25" s="83">
        <f>[1]歸化sex!C25+'[1]10411居留外籍'!F26</f>
        <v>270</v>
      </c>
      <c r="D25" s="83">
        <f>[1]歸化sex!D25+'[1]10411居留外籍'!G26</f>
        <v>2665</v>
      </c>
      <c r="E25" s="83">
        <f t="shared" si="1"/>
        <v>1874</v>
      </c>
      <c r="F25" s="83">
        <f>[1]歸化sex!F25+'[1]10411居留外籍'!H26</f>
        <v>23</v>
      </c>
      <c r="G25" s="83">
        <f>[1]歸化sex!G25+'[1]10411居留外籍'!I26</f>
        <v>1851</v>
      </c>
      <c r="H25" s="83">
        <f t="shared" si="2"/>
        <v>334</v>
      </c>
      <c r="I25" s="83">
        <f>[1]歸化sex!I25+'[1]10411居留外籍'!J26</f>
        <v>5</v>
      </c>
      <c r="J25" s="83">
        <f>[1]歸化sex!J25+'[1]10411居留外籍'!K26</f>
        <v>329</v>
      </c>
      <c r="K25" s="83">
        <f t="shared" si="3"/>
        <v>123</v>
      </c>
      <c r="L25" s="83">
        <f>[1]歸化sex!L25+'[1]10411居留外籍'!P26</f>
        <v>16</v>
      </c>
      <c r="M25" s="83">
        <f>[1]歸化sex!M25+'[1]10411居留外籍'!Q26</f>
        <v>107</v>
      </c>
      <c r="N25" s="83">
        <f t="shared" si="4"/>
        <v>122</v>
      </c>
      <c r="O25" s="83">
        <f>[1]歸化sex!O25+'[1]10411居留外籍'!L26</f>
        <v>5</v>
      </c>
      <c r="P25" s="83">
        <f>[1]歸化sex!P25+'[1]10411居留外籍'!M26</f>
        <v>117</v>
      </c>
      <c r="Q25" s="83">
        <f t="shared" si="5"/>
        <v>68</v>
      </c>
      <c r="R25" s="83">
        <f>[1]歸化sex!R25+'[1]10411居留外籍'!G59</f>
        <v>0</v>
      </c>
      <c r="S25" s="83">
        <f>[1]歸化sex!S25+'[1]10411居留外籍'!H59</f>
        <v>68</v>
      </c>
      <c r="T25" s="83">
        <f t="shared" si="6"/>
        <v>69</v>
      </c>
      <c r="U25" s="83">
        <f>[1]歸化sex!U25+'[1]10411居留外籍'!K59</f>
        <v>39</v>
      </c>
      <c r="V25" s="83">
        <f>[1]歸化sex!V25+'[1]10411居留外籍'!L59</f>
        <v>30</v>
      </c>
      <c r="W25" s="83">
        <f t="shared" si="7"/>
        <v>38</v>
      </c>
      <c r="X25" s="83">
        <f>[1]歸化sex!X25+'[1]10411居留外籍'!M59</f>
        <v>12</v>
      </c>
      <c r="Y25" s="83">
        <f>[1]歸化sex!Y25+'[1]10411居留外籍'!N59</f>
        <v>26</v>
      </c>
      <c r="Z25" s="83">
        <f t="shared" si="8"/>
        <v>307</v>
      </c>
      <c r="AA25" s="83">
        <f t="shared" si="9"/>
        <v>170</v>
      </c>
      <c r="AB25" s="85">
        <f t="shared" si="9"/>
        <v>137</v>
      </c>
    </row>
    <row r="26" spans="1:44" ht="15.95" customHeight="1" x14ac:dyDescent="0.25">
      <c r="A26" s="82" t="s">
        <v>54</v>
      </c>
      <c r="B26" s="83">
        <f t="shared" si="0"/>
        <v>3813</v>
      </c>
      <c r="C26" s="83">
        <f>[1]歸化sex!C26+'[1]10411居留外籍'!F27</f>
        <v>591</v>
      </c>
      <c r="D26" s="83">
        <f>[1]歸化sex!D26+'[1]10411居留外籍'!G27</f>
        <v>3222</v>
      </c>
      <c r="E26" s="83">
        <f t="shared" si="1"/>
        <v>1575</v>
      </c>
      <c r="F26" s="83">
        <f>[1]歸化sex!F26+'[1]10411居留外籍'!H27</f>
        <v>40</v>
      </c>
      <c r="G26" s="83">
        <f>[1]歸化sex!G26+'[1]10411居留外籍'!I27</f>
        <v>1535</v>
      </c>
      <c r="H26" s="83">
        <f t="shared" si="2"/>
        <v>751</v>
      </c>
      <c r="I26" s="83">
        <f>[1]歸化sex!I26+'[1]10411居留外籍'!J27</f>
        <v>31</v>
      </c>
      <c r="J26" s="83">
        <f>[1]歸化sex!J26+'[1]10411居留外籍'!K27</f>
        <v>720</v>
      </c>
      <c r="K26" s="83">
        <f t="shared" si="3"/>
        <v>161</v>
      </c>
      <c r="L26" s="83">
        <f>[1]歸化sex!L26+'[1]10411居留外籍'!P27</f>
        <v>39</v>
      </c>
      <c r="M26" s="83">
        <f>[1]歸化sex!M26+'[1]10411居留外籍'!Q27</f>
        <v>122</v>
      </c>
      <c r="N26" s="83">
        <f t="shared" si="4"/>
        <v>331</v>
      </c>
      <c r="O26" s="83">
        <f>[1]歸化sex!O26+'[1]10411居留外籍'!L27</f>
        <v>9</v>
      </c>
      <c r="P26" s="83">
        <f>[1]歸化sex!P26+'[1]10411居留外籍'!M27</f>
        <v>322</v>
      </c>
      <c r="Q26" s="83">
        <f t="shared" si="5"/>
        <v>25</v>
      </c>
      <c r="R26" s="83">
        <f>[1]歸化sex!R26+'[1]10411居留外籍'!G60</f>
        <v>1</v>
      </c>
      <c r="S26" s="83">
        <f>[1]歸化sex!S26+'[1]10411居留外籍'!H60</f>
        <v>24</v>
      </c>
      <c r="T26" s="83">
        <f t="shared" si="6"/>
        <v>178</v>
      </c>
      <c r="U26" s="83">
        <f>[1]歸化sex!U26+'[1]10411居留外籍'!K60</f>
        <v>65</v>
      </c>
      <c r="V26" s="83">
        <f>[1]歸化sex!V26+'[1]10411居留外籍'!L60</f>
        <v>113</v>
      </c>
      <c r="W26" s="83">
        <f t="shared" si="7"/>
        <v>75</v>
      </c>
      <c r="X26" s="83">
        <f>[1]歸化sex!X26+'[1]10411居留外籍'!M60</f>
        <v>18</v>
      </c>
      <c r="Y26" s="83">
        <f>[1]歸化sex!Y26+'[1]10411居留外籍'!N60</f>
        <v>57</v>
      </c>
      <c r="Z26" s="83">
        <f t="shared" si="8"/>
        <v>717</v>
      </c>
      <c r="AA26" s="83">
        <f t="shared" si="9"/>
        <v>388</v>
      </c>
      <c r="AB26" s="85">
        <f t="shared" si="9"/>
        <v>329</v>
      </c>
    </row>
    <row r="27" spans="1:44" ht="15.95" customHeight="1" x14ac:dyDescent="0.25">
      <c r="A27" s="82" t="s">
        <v>55</v>
      </c>
      <c r="B27" s="83">
        <f t="shared" si="0"/>
        <v>1629</v>
      </c>
      <c r="C27" s="83">
        <f>[1]歸化sex!C27+'[1]10411居留外籍'!F28</f>
        <v>170</v>
      </c>
      <c r="D27" s="83">
        <f>[1]歸化sex!D27+'[1]10411居留外籍'!G28</f>
        <v>1459</v>
      </c>
      <c r="E27" s="83">
        <f t="shared" si="1"/>
        <v>1009</v>
      </c>
      <c r="F27" s="83">
        <f>[1]歸化sex!F27+'[1]10411居留外籍'!H28</f>
        <v>16</v>
      </c>
      <c r="G27" s="83">
        <f>[1]歸化sex!G27+'[1]10411居留外籍'!I28</f>
        <v>993</v>
      </c>
      <c r="H27" s="83">
        <f t="shared" si="2"/>
        <v>208</v>
      </c>
      <c r="I27" s="83">
        <f>[1]歸化sex!I27+'[1]10411居留外籍'!J28</f>
        <v>3</v>
      </c>
      <c r="J27" s="83">
        <f>[1]歸化sex!J27+'[1]10411居留外籍'!K28</f>
        <v>205</v>
      </c>
      <c r="K27" s="83">
        <f t="shared" si="3"/>
        <v>47</v>
      </c>
      <c r="L27" s="83">
        <f>[1]歸化sex!L27+'[1]10411居留外籍'!P28</f>
        <v>13</v>
      </c>
      <c r="M27" s="83">
        <f>[1]歸化sex!M27+'[1]10411居留外籍'!Q28</f>
        <v>34</v>
      </c>
      <c r="N27" s="83">
        <f t="shared" si="4"/>
        <v>76</v>
      </c>
      <c r="O27" s="83">
        <f>[1]歸化sex!O27+'[1]10411居留外籍'!L28</f>
        <v>4</v>
      </c>
      <c r="P27" s="83">
        <f>[1]歸化sex!P27+'[1]10411居留外籍'!M28</f>
        <v>72</v>
      </c>
      <c r="Q27" s="83">
        <f t="shared" si="5"/>
        <v>64</v>
      </c>
      <c r="R27" s="83">
        <f>[1]歸化sex!R27+'[1]10411居留外籍'!G61</f>
        <v>0</v>
      </c>
      <c r="S27" s="83">
        <f>[1]歸化sex!S27+'[1]10411居留外籍'!H61</f>
        <v>64</v>
      </c>
      <c r="T27" s="83">
        <f t="shared" si="6"/>
        <v>39</v>
      </c>
      <c r="U27" s="83">
        <f>[1]歸化sex!U27+'[1]10411居留外籍'!K61</f>
        <v>15</v>
      </c>
      <c r="V27" s="83">
        <f>[1]歸化sex!V27+'[1]10411居留外籍'!L61</f>
        <v>24</v>
      </c>
      <c r="W27" s="83">
        <f t="shared" si="7"/>
        <v>13</v>
      </c>
      <c r="X27" s="83">
        <f>[1]歸化sex!X27+'[1]10411居留外籍'!M61</f>
        <v>4</v>
      </c>
      <c r="Y27" s="83">
        <f>[1]歸化sex!Y27+'[1]10411居留外籍'!N61</f>
        <v>9</v>
      </c>
      <c r="Z27" s="83">
        <f t="shared" si="8"/>
        <v>173</v>
      </c>
      <c r="AA27" s="83">
        <f t="shared" si="9"/>
        <v>115</v>
      </c>
      <c r="AB27" s="85">
        <f t="shared" si="9"/>
        <v>58</v>
      </c>
    </row>
    <row r="28" spans="1:44" ht="30.2" customHeight="1" x14ac:dyDescent="0.25">
      <c r="A28" s="82" t="s">
        <v>56</v>
      </c>
      <c r="B28" s="83">
        <f t="shared" si="0"/>
        <v>358</v>
      </c>
      <c r="C28" s="83">
        <f>[1]歸化sex!C28+'[1]10411居留外籍'!F29</f>
        <v>17</v>
      </c>
      <c r="D28" s="83">
        <f>[1]歸化sex!D28+'[1]10411居留外籍'!G29</f>
        <v>341</v>
      </c>
      <c r="E28" s="83">
        <f t="shared" si="1"/>
        <v>193</v>
      </c>
      <c r="F28" s="83">
        <f>[1]歸化sex!F28+'[1]10411居留外籍'!H29</f>
        <v>0</v>
      </c>
      <c r="G28" s="83">
        <f>[1]歸化sex!G28+'[1]10411居留外籍'!I29</f>
        <v>193</v>
      </c>
      <c r="H28" s="83">
        <f t="shared" si="2"/>
        <v>115</v>
      </c>
      <c r="I28" s="83">
        <f>[1]歸化sex!I28+'[1]10411居留外籍'!J29</f>
        <v>1</v>
      </c>
      <c r="J28" s="83">
        <f>[1]歸化sex!J28+'[1]10411居留外籍'!K29</f>
        <v>114</v>
      </c>
      <c r="K28" s="83">
        <f t="shared" si="3"/>
        <v>8</v>
      </c>
      <c r="L28" s="83">
        <f>[1]歸化sex!L28+'[1]10411居留外籍'!P29</f>
        <v>2</v>
      </c>
      <c r="M28" s="83">
        <f>[1]歸化sex!M28+'[1]10411居留外籍'!Q29</f>
        <v>6</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5</v>
      </c>
      <c r="U28" s="83">
        <f>[1]歸化sex!U28+'[1]10411居留外籍'!K62</f>
        <v>1</v>
      </c>
      <c r="V28" s="83">
        <f>[1]歸化sex!V28+'[1]10411居留外籍'!L62</f>
        <v>4</v>
      </c>
      <c r="W28" s="83">
        <f t="shared" si="7"/>
        <v>3</v>
      </c>
      <c r="X28" s="83">
        <f>[1]歸化sex!X28+'[1]10411居留外籍'!M62</f>
        <v>0</v>
      </c>
      <c r="Y28" s="83">
        <f>[1]歸化sex!Y28+'[1]10411居留外籍'!N62</f>
        <v>3</v>
      </c>
      <c r="Z28" s="83">
        <f t="shared" si="8"/>
        <v>26</v>
      </c>
      <c r="AA28" s="83">
        <f t="shared" si="9"/>
        <v>13</v>
      </c>
      <c r="AB28" s="85">
        <f t="shared" si="9"/>
        <v>13</v>
      </c>
    </row>
    <row r="29" spans="1:44" ht="15.95" customHeight="1" x14ac:dyDescent="0.25">
      <c r="A29" s="82" t="s">
        <v>57</v>
      </c>
      <c r="B29" s="83">
        <f t="shared" si="0"/>
        <v>75</v>
      </c>
      <c r="C29" s="83">
        <f>[1]歸化sex!C29+'[1]10411居留外籍'!F30</f>
        <v>4</v>
      </c>
      <c r="D29" s="83">
        <f>[1]歸化sex!D29+'[1]10411居留外籍'!G30</f>
        <v>71</v>
      </c>
      <c r="E29" s="83">
        <f t="shared" si="1"/>
        <v>53</v>
      </c>
      <c r="F29" s="83">
        <f>[1]歸化sex!F29+'[1]10411居留外籍'!H30</f>
        <v>0</v>
      </c>
      <c r="G29" s="83">
        <f>[1]歸化sex!G29+'[1]10411居留外籍'!I30</f>
        <v>53</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95</v>
      </c>
      <c r="B31" s="40"/>
      <c r="C31" s="40"/>
      <c r="D31" s="40"/>
      <c r="E31" s="40"/>
      <c r="F31" s="40"/>
      <c r="G31" s="40"/>
      <c r="H31" s="40"/>
      <c r="I31" s="40"/>
      <c r="J31" s="40"/>
      <c r="K31" s="70"/>
      <c r="L31" s="40"/>
      <c r="M31" s="40"/>
      <c r="N31" s="40"/>
      <c r="O31" s="40"/>
      <c r="P31" s="40"/>
      <c r="Q31" s="40"/>
      <c r="R31" s="40"/>
      <c r="S31" s="40"/>
      <c r="T31" s="40"/>
      <c r="U31" s="40"/>
      <c r="V31" s="40"/>
      <c r="W31" s="40"/>
      <c r="X31" s="40"/>
      <c r="Y31" s="40"/>
      <c r="Z31" s="150" t="str">
        <f>證件別!Z32</f>
        <v>內政部移民署112年4月14日編製</v>
      </c>
      <c r="AA31" s="151"/>
      <c r="AB31" s="151"/>
      <c r="AC31" s="151"/>
    </row>
    <row r="32" spans="1:44" x14ac:dyDescent="0.25">
      <c r="A32" s="35" t="s">
        <v>126</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127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2023-04-14T09:29:07Z</dcterms:created>
  <dcterms:modified xsi:type="dcterms:W3CDTF">2023-04-25T02:52:54Z</dcterms:modified>
</cp:coreProperties>
</file>