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5\"/>
    </mc:Choice>
  </mc:AlternateContent>
  <bookViews>
    <workbookView xWindow="0" yWindow="0" windowWidth="23040" windowHeight="9330"/>
  </bookViews>
  <sheets>
    <sheet name="證件別" sheetId="1" r:id="rId1"/>
    <sheet name="國籍別" sheetId="2" r:id="rId2"/>
    <sheet name="國籍按性別" sheetId="3" r:id="rId3"/>
  </sheet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W29" i="3"/>
  <c r="T29" i="3"/>
  <c r="Q29" i="3"/>
  <c r="N29" i="3"/>
  <c r="K29" i="3"/>
  <c r="H29" i="3"/>
  <c r="E29" i="3"/>
  <c r="AB29" i="3"/>
  <c r="B29" i="3"/>
  <c r="W28" i="3"/>
  <c r="T28" i="3"/>
  <c r="Q28" i="3"/>
  <c r="N28" i="3"/>
  <c r="K28" i="3"/>
  <c r="H28" i="3"/>
  <c r="E28" i="3"/>
  <c r="B28" i="3"/>
  <c r="W27" i="3"/>
  <c r="T27" i="3"/>
  <c r="Q27" i="3"/>
  <c r="N27" i="3"/>
  <c r="K27" i="3"/>
  <c r="H27" i="3"/>
  <c r="E27" i="3"/>
  <c r="B27" i="3"/>
  <c r="AA27" i="3"/>
  <c r="W26" i="3"/>
  <c r="T26" i="3"/>
  <c r="Q26" i="3"/>
  <c r="N26" i="3"/>
  <c r="K26" i="3"/>
  <c r="H26" i="3"/>
  <c r="AA26" i="3"/>
  <c r="B26" i="3"/>
  <c r="AB25" i="3"/>
  <c r="W25" i="3"/>
  <c r="T25" i="3"/>
  <c r="Q25" i="3"/>
  <c r="N25" i="3"/>
  <c r="K25" i="3"/>
  <c r="H25" i="3"/>
  <c r="E25" i="3"/>
  <c r="B25" i="3"/>
  <c r="AA25" i="3"/>
  <c r="Z25" i="3" s="1"/>
  <c r="W24" i="3"/>
  <c r="T24" i="3"/>
  <c r="Q24" i="3"/>
  <c r="N24" i="3"/>
  <c r="K24" i="3"/>
  <c r="H24" i="3"/>
  <c r="E24" i="3"/>
  <c r="AB24" i="3"/>
  <c r="B24" i="3"/>
  <c r="W23" i="3"/>
  <c r="T23" i="3"/>
  <c r="Q23" i="3"/>
  <c r="N23" i="3"/>
  <c r="K23" i="3"/>
  <c r="H23" i="3"/>
  <c r="AB23" i="3"/>
  <c r="B23" i="3"/>
  <c r="W22" i="3"/>
  <c r="Q22" i="3"/>
  <c r="N22" i="3"/>
  <c r="K22" i="3"/>
  <c r="E22" i="3"/>
  <c r="AB22" i="3"/>
  <c r="B22" i="3"/>
  <c r="W21" i="3"/>
  <c r="T21" i="3"/>
  <c r="Q21" i="3"/>
  <c r="N21" i="3"/>
  <c r="H21" i="3"/>
  <c r="E21" i="3"/>
  <c r="AB21" i="3"/>
  <c r="B21" i="3"/>
  <c r="W20" i="3"/>
  <c r="Q20" i="3"/>
  <c r="K20" i="3"/>
  <c r="H20" i="3"/>
  <c r="E20" i="3"/>
  <c r="AB20" i="3"/>
  <c r="AA20" i="3"/>
  <c r="W19" i="3"/>
  <c r="T19" i="3"/>
  <c r="N19" i="3"/>
  <c r="H19" i="3"/>
  <c r="AB19" i="3"/>
  <c r="B19" i="3"/>
  <c r="W18" i="3"/>
  <c r="Q18" i="3"/>
  <c r="N18" i="3"/>
  <c r="K18" i="3"/>
  <c r="E18" i="3"/>
  <c r="AB18" i="3"/>
  <c r="B18" i="3"/>
  <c r="T17" i="3"/>
  <c r="Q17" i="3"/>
  <c r="N17" i="3"/>
  <c r="H17" i="3"/>
  <c r="E17" i="3"/>
  <c r="AB17" i="3"/>
  <c r="B17" i="3"/>
  <c r="W16" i="3"/>
  <c r="T16" i="3"/>
  <c r="Q16" i="3"/>
  <c r="K16" i="3"/>
  <c r="H16" i="3"/>
  <c r="E16" i="3"/>
  <c r="AB16" i="3"/>
  <c r="AA16" i="3"/>
  <c r="Z16" i="3" s="1"/>
  <c r="W15" i="3"/>
  <c r="T15" i="3"/>
  <c r="N15" i="3"/>
  <c r="K15" i="3"/>
  <c r="H15" i="3"/>
  <c r="AB15" i="3"/>
  <c r="B15" i="3"/>
  <c r="W14" i="3"/>
  <c r="V7" i="3"/>
  <c r="Q14" i="3"/>
  <c r="N14" i="3"/>
  <c r="K14" i="3"/>
  <c r="E14" i="3"/>
  <c r="AB14" i="3"/>
  <c r="B14" i="3"/>
  <c r="T13" i="3"/>
  <c r="Q13" i="3"/>
  <c r="N13" i="3"/>
  <c r="H13" i="3"/>
  <c r="E13" i="3"/>
  <c r="AB13" i="3"/>
  <c r="B13" i="3"/>
  <c r="W12" i="3"/>
  <c r="T12" i="3"/>
  <c r="Q12" i="3"/>
  <c r="K12" i="3"/>
  <c r="H12" i="3"/>
  <c r="E12" i="3"/>
  <c r="AB12" i="3"/>
  <c r="AA12" i="3"/>
  <c r="W11" i="3"/>
  <c r="T11" i="3"/>
  <c r="N11" i="3"/>
  <c r="K11" i="3"/>
  <c r="H11" i="3"/>
  <c r="AB11" i="3"/>
  <c r="B11" i="3"/>
  <c r="W10" i="3"/>
  <c r="T10" i="3"/>
  <c r="Q10" i="3"/>
  <c r="N10" i="3"/>
  <c r="K10" i="3"/>
  <c r="H10" i="3"/>
  <c r="E10" i="3"/>
  <c r="AB10" i="3"/>
  <c r="AA10" i="3"/>
  <c r="Z10" i="3" s="1"/>
  <c r="W9" i="3"/>
  <c r="T9" i="3"/>
  <c r="Q9" i="3"/>
  <c r="N9" i="3"/>
  <c r="K9" i="3"/>
  <c r="H9" i="3"/>
  <c r="E9" i="3"/>
  <c r="AB9" i="3"/>
  <c r="AA9" i="3"/>
  <c r="B9" i="3"/>
  <c r="Y7" i="3"/>
  <c r="W8" i="3"/>
  <c r="T8" i="3"/>
  <c r="S7" i="3"/>
  <c r="Q8" i="3"/>
  <c r="N8" i="3"/>
  <c r="M7" i="3"/>
  <c r="K8" i="3"/>
  <c r="H8" i="3"/>
  <c r="G7" i="3"/>
  <c r="E8" i="3"/>
  <c r="AB8" i="3"/>
  <c r="AA8" i="3"/>
  <c r="J7" i="3"/>
  <c r="J2" i="3"/>
  <c r="C30" i="2"/>
  <c r="C29" i="2"/>
  <c r="C28" i="2"/>
  <c r="C27" i="2"/>
  <c r="C26" i="2"/>
  <c r="C25" i="2"/>
  <c r="C19" i="2"/>
  <c r="C17" i="2"/>
  <c r="C16" i="2"/>
  <c r="C15" i="2"/>
  <c r="C14" i="2"/>
  <c r="C13" i="2"/>
  <c r="C12" i="2"/>
  <c r="C11" i="2"/>
  <c r="C10" i="2"/>
  <c r="C9" i="2"/>
  <c r="C8" i="2"/>
  <c r="I2" i="2"/>
  <c r="BE32" i="1"/>
  <c r="AY30" i="1"/>
  <c r="AX30" i="1"/>
  <c r="AW30" i="1" s="1"/>
  <c r="Y30" i="2" s="1"/>
  <c r="AM30" i="1"/>
  <c r="AL30" i="1"/>
  <c r="AK30" i="1"/>
  <c r="AG30" i="1"/>
  <c r="AF30" i="1"/>
  <c r="T30" i="1"/>
  <c r="S30" i="1"/>
  <c r="R30" i="1"/>
  <c r="N30" i="1"/>
  <c r="M30" i="1"/>
  <c r="I30" i="1"/>
  <c r="F30" i="1"/>
  <c r="E30" i="1"/>
  <c r="D30" i="1"/>
  <c r="C30" i="1"/>
  <c r="AY29" i="1"/>
  <c r="AW29" i="1" s="1"/>
  <c r="Y29" i="2" s="1"/>
  <c r="AX29" i="1"/>
  <c r="AM29" i="1"/>
  <c r="AL29" i="1"/>
  <c r="AG29" i="1"/>
  <c r="T29" i="1"/>
  <c r="S29" i="1"/>
  <c r="N29" i="1"/>
  <c r="E29" i="1"/>
  <c r="F29" i="1"/>
  <c r="D29" i="1"/>
  <c r="AY28" i="1"/>
  <c r="AX28" i="1"/>
  <c r="AW28" i="1"/>
  <c r="Y28" i="2" s="1"/>
  <c r="AM28" i="1"/>
  <c r="AG28" i="1" s="1"/>
  <c r="AL28" i="1"/>
  <c r="AK28" i="1"/>
  <c r="AF28" i="1"/>
  <c r="AE28" i="1" s="1"/>
  <c r="W28" i="2" s="1"/>
  <c r="T28" i="1"/>
  <c r="N28" i="1" s="1"/>
  <c r="S28" i="1"/>
  <c r="R28" i="1"/>
  <c r="M28" i="1"/>
  <c r="L28" i="1" s="1"/>
  <c r="I28" i="1"/>
  <c r="D28" i="1"/>
  <c r="C28" i="1" s="1"/>
  <c r="E28" i="1"/>
  <c r="AY27" i="1"/>
  <c r="AX27" i="1"/>
  <c r="AW27" i="1" s="1"/>
  <c r="Y27" i="2" s="1"/>
  <c r="AM27" i="1"/>
  <c r="AL27" i="1"/>
  <c r="AK27" i="1" s="1"/>
  <c r="AG27" i="1"/>
  <c r="AF27" i="1"/>
  <c r="AE27" i="1"/>
  <c r="W27" i="2" s="1"/>
  <c r="T27" i="1"/>
  <c r="S27" i="1"/>
  <c r="R27" i="1" s="1"/>
  <c r="N27" i="1"/>
  <c r="M27" i="1"/>
  <c r="L27" i="1"/>
  <c r="I27" i="1"/>
  <c r="E27" i="1"/>
  <c r="F27" i="1"/>
  <c r="AY26" i="1"/>
  <c r="AX26" i="1"/>
  <c r="AM26" i="1"/>
  <c r="AL26" i="1"/>
  <c r="AK26" i="1"/>
  <c r="AG26" i="1"/>
  <c r="AF26" i="1"/>
  <c r="T26" i="1"/>
  <c r="S26" i="1"/>
  <c r="R26" i="1"/>
  <c r="N26" i="1"/>
  <c r="M26" i="1"/>
  <c r="L26" i="1" s="1"/>
  <c r="I26" i="1"/>
  <c r="E26" i="1"/>
  <c r="AY25" i="1"/>
  <c r="AX25" i="1"/>
  <c r="AW25" i="1"/>
  <c r="Y25" i="2" s="1"/>
  <c r="AM25" i="1"/>
  <c r="AL25" i="1"/>
  <c r="AF25" i="1" s="1"/>
  <c r="AE25" i="1" s="1"/>
  <c r="W25" i="2" s="1"/>
  <c r="AG25" i="1"/>
  <c r="T25" i="1"/>
  <c r="S25" i="1"/>
  <c r="M25" i="1" s="1"/>
  <c r="L25" i="1" s="1"/>
  <c r="N25" i="1"/>
  <c r="D25" i="1"/>
  <c r="C25" i="1" s="1"/>
  <c r="I25" i="1"/>
  <c r="E25" i="1"/>
  <c r="AY24" i="1"/>
  <c r="AX24" i="1"/>
  <c r="AW24" i="1" s="1"/>
  <c r="Y24" i="2" s="1"/>
  <c r="AM24" i="1"/>
  <c r="AG24" i="1" s="1"/>
  <c r="AL24" i="1"/>
  <c r="AK24" i="1"/>
  <c r="AF24" i="1"/>
  <c r="AE24" i="1" s="1"/>
  <c r="W24" i="2" s="1"/>
  <c r="T24" i="1"/>
  <c r="N24" i="1" s="1"/>
  <c r="S24" i="1"/>
  <c r="R24" i="1" s="1"/>
  <c r="M24" i="1"/>
  <c r="E24" i="1"/>
  <c r="D24" i="1"/>
  <c r="F24" i="1"/>
  <c r="AY23" i="1"/>
  <c r="AW23" i="1" s="1"/>
  <c r="Y23" i="2" s="1"/>
  <c r="AX23" i="1"/>
  <c r="AM23" i="1"/>
  <c r="AL23" i="1"/>
  <c r="AG23" i="1"/>
  <c r="T23" i="1"/>
  <c r="S23" i="1"/>
  <c r="N23" i="1"/>
  <c r="E23" i="1"/>
  <c r="F23" i="1"/>
  <c r="D23" i="1"/>
  <c r="AY22" i="1"/>
  <c r="AX22" i="1"/>
  <c r="AW22" i="1"/>
  <c r="Y22" i="2" s="1"/>
  <c r="AM22" i="1"/>
  <c r="AG22" i="1" s="1"/>
  <c r="AL22" i="1"/>
  <c r="AK22" i="1"/>
  <c r="AF22" i="1"/>
  <c r="AE22" i="1" s="1"/>
  <c r="W22" i="2" s="1"/>
  <c r="T22" i="1"/>
  <c r="N22" i="1" s="1"/>
  <c r="S22" i="1"/>
  <c r="R22" i="1"/>
  <c r="M22" i="1"/>
  <c r="L22" i="1" s="1"/>
  <c r="I22" i="1"/>
  <c r="D22" i="1"/>
  <c r="C22" i="1" s="1"/>
  <c r="E22" i="1"/>
  <c r="AY21" i="1"/>
  <c r="AX21" i="1"/>
  <c r="AW21" i="1" s="1"/>
  <c r="Y21" i="2" s="1"/>
  <c r="AM21" i="1"/>
  <c r="AL21" i="1"/>
  <c r="AK21" i="1" s="1"/>
  <c r="AG21" i="1"/>
  <c r="AF21" i="1"/>
  <c r="AE21" i="1"/>
  <c r="W21" i="2" s="1"/>
  <c r="T21" i="1"/>
  <c r="S21" i="1"/>
  <c r="R21" i="1" s="1"/>
  <c r="N21" i="1"/>
  <c r="M21" i="1"/>
  <c r="L21" i="1"/>
  <c r="I21" i="1"/>
  <c r="E21" i="1"/>
  <c r="F21" i="1"/>
  <c r="AY20" i="1"/>
  <c r="AX20" i="1"/>
  <c r="AM20" i="1"/>
  <c r="AL20" i="1"/>
  <c r="AK20" i="1"/>
  <c r="AG20" i="1"/>
  <c r="AF20" i="1"/>
  <c r="T20" i="1"/>
  <c r="S20" i="1"/>
  <c r="R20" i="1"/>
  <c r="N20" i="1"/>
  <c r="M20" i="1"/>
  <c r="L20" i="1" s="1"/>
  <c r="I20" i="1"/>
  <c r="E20" i="1"/>
  <c r="AY19" i="1"/>
  <c r="AX19" i="1"/>
  <c r="AW19" i="1"/>
  <c r="Y19" i="2" s="1"/>
  <c r="AM19" i="1"/>
  <c r="AL19" i="1"/>
  <c r="AF19" i="1" s="1"/>
  <c r="AE19" i="1" s="1"/>
  <c r="W19" i="2" s="1"/>
  <c r="AG19" i="1"/>
  <c r="T19" i="1"/>
  <c r="S19" i="1"/>
  <c r="M19" i="1" s="1"/>
  <c r="L19" i="1" s="1"/>
  <c r="N19" i="1"/>
  <c r="D19" i="1"/>
  <c r="C19" i="1" s="1"/>
  <c r="I19" i="1"/>
  <c r="E19" i="1"/>
  <c r="AY18" i="1"/>
  <c r="AX18" i="1"/>
  <c r="AW18" i="1" s="1"/>
  <c r="Y18" i="2" s="1"/>
  <c r="AM18" i="1"/>
  <c r="AG18" i="1" s="1"/>
  <c r="AL18" i="1"/>
  <c r="AK18" i="1"/>
  <c r="AF18" i="1"/>
  <c r="AE18" i="1" s="1"/>
  <c r="W18" i="2" s="1"/>
  <c r="T18" i="1"/>
  <c r="N18" i="1" s="1"/>
  <c r="S18" i="1"/>
  <c r="R18" i="1" s="1"/>
  <c r="M18" i="1"/>
  <c r="E18" i="1"/>
  <c r="D18" i="1"/>
  <c r="C18" i="1" s="1"/>
  <c r="F18" i="1"/>
  <c r="AY17" i="1"/>
  <c r="AW17" i="1" s="1"/>
  <c r="Y17" i="2" s="1"/>
  <c r="AX17" i="1"/>
  <c r="AM17" i="1"/>
  <c r="AL17" i="1"/>
  <c r="AG17" i="1"/>
  <c r="T17" i="1"/>
  <c r="S17" i="1"/>
  <c r="N17" i="1"/>
  <c r="E17" i="1"/>
  <c r="F17" i="1"/>
  <c r="D17" i="1"/>
  <c r="AY16" i="1"/>
  <c r="AX16" i="1"/>
  <c r="AW16" i="1"/>
  <c r="Y16" i="2" s="1"/>
  <c r="AM16" i="1"/>
  <c r="AG16" i="1" s="1"/>
  <c r="AL16" i="1"/>
  <c r="AK16" i="1" s="1"/>
  <c r="T16" i="1"/>
  <c r="N16" i="1" s="1"/>
  <c r="S16" i="1"/>
  <c r="R16" i="1" s="1"/>
  <c r="I16" i="1"/>
  <c r="F16" i="1"/>
  <c r="E16" i="1"/>
  <c r="D16" i="1"/>
  <c r="C16" i="1"/>
  <c r="AY15" i="1"/>
  <c r="AX15" i="1"/>
  <c r="AW15" i="1" s="1"/>
  <c r="Y15" i="2" s="1"/>
  <c r="AM15" i="1"/>
  <c r="AL15" i="1"/>
  <c r="AK15" i="1" s="1"/>
  <c r="AG15" i="1"/>
  <c r="AF15" i="1"/>
  <c r="AE15" i="1" s="1"/>
  <c r="W15" i="2" s="1"/>
  <c r="T15" i="1"/>
  <c r="S15" i="1"/>
  <c r="R15" i="1" s="1"/>
  <c r="N15" i="1"/>
  <c r="M15" i="1"/>
  <c r="L15" i="1" s="1"/>
  <c r="I15" i="1"/>
  <c r="E15" i="1"/>
  <c r="F15" i="1"/>
  <c r="AY14" i="1"/>
  <c r="AX14" i="1"/>
  <c r="AW14" i="1" s="1"/>
  <c r="Y14" i="2" s="1"/>
  <c r="AM14" i="1"/>
  <c r="AL14" i="1"/>
  <c r="AK14" i="1"/>
  <c r="AG14" i="1"/>
  <c r="AF14" i="1"/>
  <c r="AE14" i="1" s="1"/>
  <c r="W14" i="2" s="1"/>
  <c r="T14" i="1"/>
  <c r="S14" i="1"/>
  <c r="R14" i="1"/>
  <c r="N14" i="1"/>
  <c r="M14" i="1"/>
  <c r="L14" i="1" s="1"/>
  <c r="I14" i="1"/>
  <c r="E14" i="1"/>
  <c r="F14" i="1"/>
  <c r="AY13" i="1"/>
  <c r="AX13" i="1"/>
  <c r="AW13" i="1" s="1"/>
  <c r="Y13" i="2" s="1"/>
  <c r="AM13" i="1"/>
  <c r="AL13" i="1"/>
  <c r="AF13" i="1" s="1"/>
  <c r="AE13" i="1" s="1"/>
  <c r="W13" i="2" s="1"/>
  <c r="AK13" i="1"/>
  <c r="AG13" i="1"/>
  <c r="T13" i="1"/>
  <c r="S13" i="1"/>
  <c r="M13" i="1" s="1"/>
  <c r="L13" i="1" s="1"/>
  <c r="R13" i="1"/>
  <c r="N13" i="1"/>
  <c r="D13" i="1"/>
  <c r="C13" i="1" s="1"/>
  <c r="B13" i="1" s="1"/>
  <c r="I13" i="1"/>
  <c r="E13" i="1"/>
  <c r="F13" i="1"/>
  <c r="AY12" i="1"/>
  <c r="AX12" i="1"/>
  <c r="AW12" i="1"/>
  <c r="Y12" i="2" s="1"/>
  <c r="AM12" i="1"/>
  <c r="AG12" i="1" s="1"/>
  <c r="AL12" i="1"/>
  <c r="AK12" i="1" s="1"/>
  <c r="T12" i="1"/>
  <c r="N12" i="1" s="1"/>
  <c r="S12" i="1"/>
  <c r="S7" i="1" s="1"/>
  <c r="I12" i="1"/>
  <c r="F12" i="1"/>
  <c r="E12" i="1"/>
  <c r="D12" i="1"/>
  <c r="C12" i="1" s="1"/>
  <c r="AY11" i="1"/>
  <c r="AX11" i="1"/>
  <c r="AW11" i="1"/>
  <c r="Y11" i="2" s="1"/>
  <c r="AM11" i="1"/>
  <c r="AG11" i="1" s="1"/>
  <c r="AL11" i="1"/>
  <c r="AK11" i="1" s="1"/>
  <c r="T11" i="1"/>
  <c r="N11" i="1" s="1"/>
  <c r="S11" i="1"/>
  <c r="R11" i="1" s="1"/>
  <c r="I11" i="1"/>
  <c r="F11" i="1"/>
  <c r="E11" i="1"/>
  <c r="D11" i="1"/>
  <c r="C11" i="1" s="1"/>
  <c r="AY10" i="1"/>
  <c r="AX10" i="1"/>
  <c r="AW10" i="1"/>
  <c r="Y10" i="2" s="1"/>
  <c r="AM10" i="1"/>
  <c r="AM7" i="1" s="1"/>
  <c r="AL10" i="1"/>
  <c r="AK10" i="1" s="1"/>
  <c r="AF10" i="1"/>
  <c r="T10" i="1"/>
  <c r="N10" i="1" s="1"/>
  <c r="L10" i="1" s="1"/>
  <c r="S10" i="1"/>
  <c r="R10" i="1" s="1"/>
  <c r="M10" i="1"/>
  <c r="K7" i="1"/>
  <c r="I10" i="1"/>
  <c r="D10" i="1"/>
  <c r="C10" i="1" s="1"/>
  <c r="B10" i="1" s="1"/>
  <c r="F10" i="1"/>
  <c r="E10" i="1"/>
  <c r="AY9" i="1"/>
  <c r="AX9" i="1"/>
  <c r="AW9" i="1" s="1"/>
  <c r="Y9" i="2" s="1"/>
  <c r="AM9" i="1"/>
  <c r="AL9" i="1"/>
  <c r="AK9" i="1"/>
  <c r="AG9" i="1"/>
  <c r="AF9" i="1"/>
  <c r="AE9" i="1" s="1"/>
  <c r="W9" i="2" s="1"/>
  <c r="T9" i="1"/>
  <c r="S9" i="1"/>
  <c r="R9" i="1"/>
  <c r="N9" i="1"/>
  <c r="M9" i="1"/>
  <c r="L9" i="1" s="1"/>
  <c r="I9" i="1"/>
  <c r="E9" i="1"/>
  <c r="F9" i="1"/>
  <c r="AY8" i="1"/>
  <c r="AY7" i="1" s="1"/>
  <c r="AX8" i="1"/>
  <c r="AW8" i="1" s="1"/>
  <c r="AM8" i="1"/>
  <c r="AL8" i="1"/>
  <c r="AK8" i="1"/>
  <c r="AG8" i="1"/>
  <c r="AF8" i="1"/>
  <c r="AE8" i="1" s="1"/>
  <c r="T8" i="1"/>
  <c r="S8" i="1"/>
  <c r="R8" i="1"/>
  <c r="N8" i="1"/>
  <c r="M8" i="1"/>
  <c r="L8" i="1" s="1"/>
  <c r="I8" i="1"/>
  <c r="H7" i="1"/>
  <c r="F8" i="1"/>
  <c r="U28" i="2" l="1"/>
  <c r="U22" i="2"/>
  <c r="Y8" i="2"/>
  <c r="U9" i="2"/>
  <c r="B25" i="1"/>
  <c r="U25" i="2"/>
  <c r="U18" i="2"/>
  <c r="U15" i="2"/>
  <c r="W8" i="2"/>
  <c r="U13" i="2"/>
  <c r="AG7" i="1"/>
  <c r="B22" i="1"/>
  <c r="N7" i="1"/>
  <c r="U14" i="2"/>
  <c r="B11" i="1"/>
  <c r="C17" i="1"/>
  <c r="B19" i="1"/>
  <c r="U19" i="2"/>
  <c r="B19" i="2" s="1"/>
  <c r="C24" i="1"/>
  <c r="B24" i="1" s="1"/>
  <c r="B28" i="1"/>
  <c r="AL7" i="1"/>
  <c r="T7" i="1"/>
  <c r="AG10" i="1"/>
  <c r="AE10" i="1" s="1"/>
  <c r="W10" i="2" s="1"/>
  <c r="M11" i="1"/>
  <c r="L11" i="1" s="1"/>
  <c r="D14" i="1"/>
  <c r="C14" i="1" s="1"/>
  <c r="B14" i="1" s="1"/>
  <c r="L18" i="1"/>
  <c r="L7" i="1" s="1"/>
  <c r="L24" i="1"/>
  <c r="O7" i="2"/>
  <c r="C20" i="2"/>
  <c r="E8" i="1"/>
  <c r="E7" i="1" s="1"/>
  <c r="D9" i="1"/>
  <c r="C9" i="1" s="1"/>
  <c r="B9" i="1" s="1"/>
  <c r="M12" i="1"/>
  <c r="L12" i="1" s="1"/>
  <c r="B12" i="1" s="1"/>
  <c r="AF12" i="1"/>
  <c r="AE12" i="1" s="1"/>
  <c r="W12" i="2" s="1"/>
  <c r="D15" i="1"/>
  <c r="C15" i="1" s="1"/>
  <c r="B15" i="1" s="1"/>
  <c r="AF16" i="1"/>
  <c r="AE16" i="1" s="1"/>
  <c r="W16" i="2" s="1"/>
  <c r="M17" i="1"/>
  <c r="L17" i="1" s="1"/>
  <c r="R17" i="1"/>
  <c r="F19" i="1"/>
  <c r="F7" i="1" s="1"/>
  <c r="M23" i="1"/>
  <c r="L23" i="1" s="1"/>
  <c r="R23" i="1"/>
  <c r="F25" i="1"/>
  <c r="M29" i="1"/>
  <c r="L29" i="1" s="1"/>
  <c r="R29" i="1"/>
  <c r="E7" i="2"/>
  <c r="Q7" i="2"/>
  <c r="B13" i="2"/>
  <c r="Z13" i="2" s="1"/>
  <c r="J7" i="1"/>
  <c r="D8" i="1"/>
  <c r="AF11" i="1"/>
  <c r="AE11" i="1" s="1"/>
  <c r="W11" i="2" s="1"/>
  <c r="G7" i="1"/>
  <c r="AX7" i="1"/>
  <c r="M16" i="1"/>
  <c r="L16" i="1" s="1"/>
  <c r="B16" i="1" s="1"/>
  <c r="AK19" i="1"/>
  <c r="AW20" i="1"/>
  <c r="Y20" i="2" s="1"/>
  <c r="F22" i="1"/>
  <c r="AK25" i="1"/>
  <c r="AW26" i="1"/>
  <c r="Y26" i="2" s="1"/>
  <c r="F28" i="1"/>
  <c r="AE30" i="1"/>
  <c r="W30" i="2" s="1"/>
  <c r="G7" i="2"/>
  <c r="S7" i="2"/>
  <c r="C21" i="2"/>
  <c r="R12" i="1"/>
  <c r="R7" i="1" s="1"/>
  <c r="I17" i="1"/>
  <c r="I7" i="1" s="1"/>
  <c r="I18" i="1"/>
  <c r="R19" i="1"/>
  <c r="AE20" i="1"/>
  <c r="W20" i="2" s="1"/>
  <c r="I23" i="1"/>
  <c r="I24" i="1"/>
  <c r="R25" i="1"/>
  <c r="AE26" i="1"/>
  <c r="W26" i="2" s="1"/>
  <c r="I29" i="1"/>
  <c r="L30" i="1"/>
  <c r="I7" i="2"/>
  <c r="U21" i="2"/>
  <c r="C23" i="1"/>
  <c r="U24" i="2"/>
  <c r="U27" i="2"/>
  <c r="C29" i="1"/>
  <c r="B29" i="1" s="1"/>
  <c r="B30" i="1"/>
  <c r="K7" i="2"/>
  <c r="B14" i="2"/>
  <c r="T14" i="2" s="1"/>
  <c r="AF17" i="1"/>
  <c r="AE17" i="1" s="1"/>
  <c r="W17" i="2" s="1"/>
  <c r="AK17" i="1"/>
  <c r="AK7" i="1" s="1"/>
  <c r="D20" i="1"/>
  <c r="C20" i="1" s="1"/>
  <c r="B20" i="1" s="1"/>
  <c r="F20" i="1"/>
  <c r="D21" i="1"/>
  <c r="C21" i="1" s="1"/>
  <c r="B21" i="1" s="1"/>
  <c r="AF23" i="1"/>
  <c r="AE23" i="1" s="1"/>
  <c r="W23" i="2" s="1"/>
  <c r="AK23" i="1"/>
  <c r="D26" i="1"/>
  <c r="C26" i="1" s="1"/>
  <c r="B26" i="1" s="1"/>
  <c r="F26" i="1"/>
  <c r="D27" i="1"/>
  <c r="C27" i="1" s="1"/>
  <c r="B27" i="1" s="1"/>
  <c r="AF29" i="1"/>
  <c r="AE29" i="1" s="1"/>
  <c r="W29" i="2" s="1"/>
  <c r="AK29" i="1"/>
  <c r="M7" i="2"/>
  <c r="F14" i="2"/>
  <c r="C23" i="2"/>
  <c r="Z12" i="3"/>
  <c r="C22" i="2"/>
  <c r="B27" i="2"/>
  <c r="X27" i="2" s="1"/>
  <c r="Z8" i="3"/>
  <c r="C24" i="2"/>
  <c r="H27" i="2"/>
  <c r="T27" i="2"/>
  <c r="C18" i="2"/>
  <c r="Z9" i="3"/>
  <c r="Z20" i="3"/>
  <c r="AA13" i="3"/>
  <c r="Z13" i="3" s="1"/>
  <c r="AA17" i="3"/>
  <c r="Z17" i="3" s="1"/>
  <c r="AA21" i="3"/>
  <c r="Z21" i="3" s="1"/>
  <c r="C7" i="3"/>
  <c r="I7" i="3"/>
  <c r="H7" i="3" s="1"/>
  <c r="O7" i="3"/>
  <c r="U7" i="3"/>
  <c r="T7" i="3" s="1"/>
  <c r="Q11" i="3"/>
  <c r="H14" i="3"/>
  <c r="Q15" i="3"/>
  <c r="H18" i="3"/>
  <c r="Q19" i="3"/>
  <c r="H22" i="3"/>
  <c r="AA24" i="3"/>
  <c r="Z24" i="3" s="1"/>
  <c r="B28" i="2"/>
  <c r="D7" i="3"/>
  <c r="P7" i="3"/>
  <c r="K19" i="3"/>
  <c r="T20" i="3"/>
  <c r="AB26" i="3"/>
  <c r="Z26" i="3" s="1"/>
  <c r="AB27" i="3"/>
  <c r="Z27" i="3" s="1"/>
  <c r="B8" i="3"/>
  <c r="B10" i="3"/>
  <c r="E11" i="3"/>
  <c r="AA11" i="3"/>
  <c r="Z11" i="3" s="1"/>
  <c r="N12" i="3"/>
  <c r="W13" i="3"/>
  <c r="E15" i="3"/>
  <c r="AA15" i="3"/>
  <c r="Z15" i="3" s="1"/>
  <c r="N16" i="3"/>
  <c r="W17" i="3"/>
  <c r="E19" i="3"/>
  <c r="AA19" i="3"/>
  <c r="Z19" i="3" s="1"/>
  <c r="N20" i="3"/>
  <c r="E23" i="3"/>
  <c r="AA23" i="3"/>
  <c r="Z23" i="3" s="1"/>
  <c r="E26" i="3"/>
  <c r="AA29" i="3"/>
  <c r="Z29" i="3" s="1"/>
  <c r="F7" i="3"/>
  <c r="E7" i="3" s="1"/>
  <c r="L7" i="3"/>
  <c r="K7" i="3" s="1"/>
  <c r="R7" i="3"/>
  <c r="Q7" i="3" s="1"/>
  <c r="X7" i="3"/>
  <c r="W7" i="3" s="1"/>
  <c r="AA14" i="3"/>
  <c r="Z14" i="3" s="1"/>
  <c r="AA18" i="3"/>
  <c r="Z18" i="3" s="1"/>
  <c r="AA22" i="3"/>
  <c r="Z22" i="3" s="1"/>
  <c r="AB28" i="3"/>
  <c r="B12" i="3"/>
  <c r="K13" i="3"/>
  <c r="T14" i="3"/>
  <c r="B16" i="3"/>
  <c r="K17" i="3"/>
  <c r="T18" i="3"/>
  <c r="B20" i="3"/>
  <c r="K21" i="3"/>
  <c r="T22" i="3"/>
  <c r="AA28" i="3"/>
  <c r="Z28" i="3" s="1"/>
  <c r="T19" i="2" l="1"/>
  <c r="N19" i="2"/>
  <c r="H19" i="2"/>
  <c r="R19" i="2"/>
  <c r="L19" i="2"/>
  <c r="F19" i="2"/>
  <c r="P19" i="2"/>
  <c r="D19" i="2"/>
  <c r="J19" i="2"/>
  <c r="X19" i="2"/>
  <c r="Z19" i="2"/>
  <c r="T28" i="2"/>
  <c r="N28" i="2"/>
  <c r="H28" i="2"/>
  <c r="R28" i="2"/>
  <c r="L28" i="2"/>
  <c r="F28" i="2"/>
  <c r="U23" i="2"/>
  <c r="D28" i="2"/>
  <c r="AB7" i="3"/>
  <c r="B24" i="2"/>
  <c r="D24" i="2" s="1"/>
  <c r="B23" i="2"/>
  <c r="V27" i="2"/>
  <c r="B21" i="2"/>
  <c r="V21" i="2" s="1"/>
  <c r="U30" i="2"/>
  <c r="M7" i="1"/>
  <c r="U16" i="2"/>
  <c r="N27" i="2"/>
  <c r="H14" i="2"/>
  <c r="Z28" i="2"/>
  <c r="B18" i="1"/>
  <c r="B7" i="3"/>
  <c r="R14" i="2"/>
  <c r="P14" i="2"/>
  <c r="U26" i="2"/>
  <c r="J14" i="2"/>
  <c r="C7" i="2"/>
  <c r="B17" i="1"/>
  <c r="V14" i="2"/>
  <c r="X13" i="2"/>
  <c r="B9" i="2"/>
  <c r="B22" i="2"/>
  <c r="U12" i="2"/>
  <c r="B20" i="2"/>
  <c r="X14" i="2"/>
  <c r="Z14" i="2"/>
  <c r="V13" i="2"/>
  <c r="AW7" i="1"/>
  <c r="B18" i="2"/>
  <c r="D18" i="2"/>
  <c r="R27" i="2"/>
  <c r="L27" i="2"/>
  <c r="F27" i="2"/>
  <c r="P27" i="2"/>
  <c r="J27" i="2"/>
  <c r="J28" i="2"/>
  <c r="U17" i="2"/>
  <c r="D14" i="2"/>
  <c r="V24" i="2"/>
  <c r="C8" i="1"/>
  <c r="D7" i="1"/>
  <c r="Z27" i="2"/>
  <c r="B15" i="2"/>
  <c r="Y7" i="2"/>
  <c r="X28" i="2"/>
  <c r="U11" i="2"/>
  <c r="R13" i="2"/>
  <c r="L13" i="2"/>
  <c r="F13" i="2"/>
  <c r="P13" i="2"/>
  <c r="J13" i="2"/>
  <c r="T13" i="2"/>
  <c r="N13" i="2"/>
  <c r="H13" i="2"/>
  <c r="U29" i="2"/>
  <c r="B25" i="2"/>
  <c r="D27" i="2"/>
  <c r="B23" i="1"/>
  <c r="L14" i="2"/>
  <c r="V19" i="2"/>
  <c r="AE7" i="1"/>
  <c r="D13" i="2"/>
  <c r="V28" i="2"/>
  <c r="N7" i="3"/>
  <c r="P28" i="2"/>
  <c r="AA7" i="3"/>
  <c r="Z7" i="3" s="1"/>
  <c r="N14" i="2"/>
  <c r="X20" i="2"/>
  <c r="U20" i="2"/>
  <c r="AF7" i="1"/>
  <c r="U10" i="2"/>
  <c r="W7" i="2"/>
  <c r="U8" i="2"/>
  <c r="T15" i="2" l="1"/>
  <c r="N15" i="2"/>
  <c r="H15" i="2"/>
  <c r="R15" i="2"/>
  <c r="L15" i="2"/>
  <c r="F15" i="2"/>
  <c r="P15" i="2"/>
  <c r="J15" i="2"/>
  <c r="D15" i="2"/>
  <c r="Z15" i="2"/>
  <c r="X15" i="2"/>
  <c r="V15" i="2"/>
  <c r="J18" i="2"/>
  <c r="P18" i="2"/>
  <c r="N18" i="2"/>
  <c r="R18" i="2"/>
  <c r="T18" i="2"/>
  <c r="L18" i="2"/>
  <c r="Z18" i="2"/>
  <c r="H18" i="2"/>
  <c r="F18" i="2"/>
  <c r="X18" i="2"/>
  <c r="H20" i="2"/>
  <c r="N20" i="2"/>
  <c r="T20" i="2"/>
  <c r="L20" i="2"/>
  <c r="J20" i="2"/>
  <c r="F20" i="2"/>
  <c r="R20" i="2"/>
  <c r="P20" i="2"/>
  <c r="P23" i="2"/>
  <c r="J23" i="2"/>
  <c r="T23" i="2"/>
  <c r="N23" i="2"/>
  <c r="H23" i="2"/>
  <c r="R23" i="2"/>
  <c r="F23" i="2"/>
  <c r="L23" i="2"/>
  <c r="Z23" i="2"/>
  <c r="X23" i="2"/>
  <c r="T25" i="2"/>
  <c r="N25" i="2"/>
  <c r="H25" i="2"/>
  <c r="R25" i="2"/>
  <c r="L25" i="2"/>
  <c r="F25" i="2"/>
  <c r="D25" i="2"/>
  <c r="J25" i="2"/>
  <c r="P25" i="2"/>
  <c r="X25" i="2"/>
  <c r="Z25" i="2"/>
  <c r="V11" i="2"/>
  <c r="B11" i="2"/>
  <c r="D20" i="2"/>
  <c r="R9" i="2"/>
  <c r="L9" i="2"/>
  <c r="F9" i="2"/>
  <c r="P9" i="2"/>
  <c r="J9" i="2"/>
  <c r="D9" i="2"/>
  <c r="T9" i="2"/>
  <c r="N9" i="2"/>
  <c r="H9" i="2"/>
  <c r="Z9" i="2"/>
  <c r="X9" i="2"/>
  <c r="D23" i="2"/>
  <c r="V23" i="2"/>
  <c r="B8" i="2"/>
  <c r="V25" i="2"/>
  <c r="B12" i="2"/>
  <c r="V9" i="2"/>
  <c r="V30" i="2"/>
  <c r="B30" i="2"/>
  <c r="L22" i="2"/>
  <c r="R22" i="2"/>
  <c r="F22" i="2"/>
  <c r="X22" i="2"/>
  <c r="N22" i="2"/>
  <c r="T22" i="2"/>
  <c r="P22" i="2"/>
  <c r="H22" i="2"/>
  <c r="J22" i="2"/>
  <c r="Z22" i="2"/>
  <c r="U7" i="2"/>
  <c r="B7" i="2" s="1"/>
  <c r="V29" i="2"/>
  <c r="B29" i="2"/>
  <c r="B8" i="1"/>
  <c r="C7" i="1"/>
  <c r="B7" i="1" s="1"/>
  <c r="V17" i="2"/>
  <c r="B17" i="2"/>
  <c r="V18" i="2"/>
  <c r="R21" i="2"/>
  <c r="L21" i="2"/>
  <c r="F21" i="2"/>
  <c r="P21" i="2"/>
  <c r="J21" i="2"/>
  <c r="H21" i="2"/>
  <c r="T21" i="2"/>
  <c r="N21" i="2"/>
  <c r="Z21" i="2"/>
  <c r="X21" i="2"/>
  <c r="P24" i="2"/>
  <c r="J24" i="2"/>
  <c r="L24" i="2"/>
  <c r="F24" i="2"/>
  <c r="R24" i="2"/>
  <c r="Z24" i="2"/>
  <c r="H24" i="2"/>
  <c r="X24" i="2"/>
  <c r="T24" i="2"/>
  <c r="N24" i="2"/>
  <c r="V20" i="2"/>
  <c r="B26" i="2"/>
  <c r="V22" i="2"/>
  <c r="B16" i="2"/>
  <c r="D21" i="2"/>
  <c r="B10" i="2"/>
  <c r="D22" i="2"/>
  <c r="Z20" i="2"/>
  <c r="L7" i="2" l="1"/>
  <c r="T7" i="2"/>
  <c r="P7" i="2"/>
  <c r="H7" i="2"/>
  <c r="J7" i="2"/>
  <c r="N7" i="2"/>
  <c r="F7" i="2"/>
  <c r="R7" i="2"/>
  <c r="D7" i="2"/>
  <c r="Z7" i="2"/>
  <c r="X7" i="2"/>
  <c r="Z10" i="2"/>
  <c r="P10" i="2"/>
  <c r="F10" i="2"/>
  <c r="J10" i="2"/>
  <c r="R10" i="2"/>
  <c r="N10" i="2"/>
  <c r="H10" i="2"/>
  <c r="T10" i="2"/>
  <c r="L10" i="2"/>
  <c r="D10" i="2"/>
  <c r="X10" i="2"/>
  <c r="T26" i="2"/>
  <c r="N26" i="2"/>
  <c r="H26" i="2"/>
  <c r="L26" i="2"/>
  <c r="J26" i="2"/>
  <c r="F26" i="2"/>
  <c r="D26" i="2"/>
  <c r="R26" i="2"/>
  <c r="P26" i="2"/>
  <c r="Z26" i="2"/>
  <c r="X26" i="2"/>
  <c r="R12" i="2"/>
  <c r="Z12" i="2"/>
  <c r="J12" i="2"/>
  <c r="D12" i="2"/>
  <c r="P12" i="2"/>
  <c r="L12" i="2"/>
  <c r="N12" i="2"/>
  <c r="H12" i="2"/>
  <c r="F12" i="2"/>
  <c r="T12" i="2"/>
  <c r="X12" i="2"/>
  <c r="V10" i="2"/>
  <c r="V26" i="2"/>
  <c r="P17" i="2"/>
  <c r="J17" i="2"/>
  <c r="T17" i="2"/>
  <c r="N17" i="2"/>
  <c r="H17" i="2"/>
  <c r="L17" i="2"/>
  <c r="R17" i="2"/>
  <c r="F17" i="2"/>
  <c r="D17" i="2"/>
  <c r="Z17" i="2"/>
  <c r="X17" i="2"/>
  <c r="T30" i="2"/>
  <c r="N30" i="2"/>
  <c r="H30" i="2"/>
  <c r="R30" i="2"/>
  <c r="L30" i="2"/>
  <c r="F30" i="2"/>
  <c r="P30" i="2"/>
  <c r="J30" i="2"/>
  <c r="D30" i="2"/>
  <c r="Z30" i="2"/>
  <c r="X30" i="2"/>
  <c r="V12" i="2"/>
  <c r="P11" i="2"/>
  <c r="J11" i="2"/>
  <c r="D11" i="2"/>
  <c r="T11" i="2"/>
  <c r="N11" i="2"/>
  <c r="H11" i="2"/>
  <c r="R11" i="2"/>
  <c r="L11" i="2"/>
  <c r="F11" i="2"/>
  <c r="Z11" i="2"/>
  <c r="X11" i="2"/>
  <c r="D16" i="2"/>
  <c r="T16" i="2"/>
  <c r="L16" i="2"/>
  <c r="F16" i="2"/>
  <c r="Z16" i="2"/>
  <c r="P16" i="2"/>
  <c r="R16" i="2"/>
  <c r="N16" i="2"/>
  <c r="H16" i="2"/>
  <c r="J16" i="2"/>
  <c r="X16" i="2"/>
  <c r="P8" i="2"/>
  <c r="H8" i="2"/>
  <c r="J8" i="2"/>
  <c r="L8" i="2"/>
  <c r="T8" i="2"/>
  <c r="D8" i="2"/>
  <c r="R8" i="2"/>
  <c r="N8" i="2"/>
  <c r="F8" i="2"/>
  <c r="X8" i="2"/>
  <c r="Z8" i="2"/>
  <c r="V16" i="2"/>
  <c r="V8" i="2"/>
  <c r="V7" i="2"/>
  <c r="P29" i="2"/>
  <c r="J29" i="2"/>
  <c r="Z29" i="2"/>
  <c r="L29" i="2"/>
  <c r="H29" i="2"/>
  <c r="N29" i="2"/>
  <c r="F29" i="2"/>
  <c r="D29" i="2"/>
  <c r="T29" i="2"/>
  <c r="R29" i="2"/>
  <c r="X29"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<sst xmlns="http://schemas.openxmlformats.org/spreadsheetml/2006/main" count="280" uniqueCount="105">
  <si>
    <t>各縣市外裔、外籍配偶人數與大陸（含港澳）配偶人數按證件分</t>
    <phoneticPr fontId="4" type="noConversion"/>
  </si>
  <si>
    <t>各縣市外裔、外籍配偶人數與大陸（含港澳）配偶人數按證件分（續）</t>
    <phoneticPr fontId="4" type="noConversion"/>
  </si>
  <si>
    <t>76年1月至111年5月底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</si>
  <si>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</si>
  <si>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</si>
  <si>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</si>
  <si>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</si>
  <si>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</si>
  <si>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</si>
  <si>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</si>
  <si>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</si>
  <si>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</si>
  <si>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</si>
  <si>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</si>
  <si>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</si>
  <si>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</si>
  <si>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</si>
  <si>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</si>
  <si>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</si>
  <si>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</si>
  <si>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</si>
  <si>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</si>
  <si>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</si>
  <si>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</si>
  <si>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</si>
  <si>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</si>
  <si>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</si>
  <si>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</si>
  <si>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</si>
  <si>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</si>
  <si>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</si>
  <si>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</si>
  <si>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</si>
  <si>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</si>
  <si>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</si>
  <si>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</si>
  <si>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</si>
  <si>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</si>
  <si>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</si>
  <si>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</si>
  <si>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</si>
  <si>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</si>
  <si>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</si>
  <si>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</si>
  <si>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</si>
  <si>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</si>
  <si>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</si>
  <si>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</si>
  <si>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內政部移民署111年6月16日編製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</si>
  <si>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</si>
  <si>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</si>
  <si>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</si>
  <si>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</si>
  <si>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</si>
  <si>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</si>
  <si>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</si>
  <si>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</si>
  <si>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</si>
  <si>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</si>
  <si>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</si>
  <si>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</si>
  <si>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</si>
  <si>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</si>
  <si>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</si>
  <si>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</si>
  <si>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</si>
  <si>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</si>
  <si>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</si>
  <si>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</si>
  <si>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</si>
  <si>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</si>
  <si>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未　詳</t>
    <phoneticPr fontId="4" type="noConversion"/>
  </si>
  <si>
    <t>資料來源：本部移民署與戶政司。</t>
    <phoneticPr fontId="4" type="noConversion"/>
  </si>
  <si>
    <t>內政部移民署111年6月16日編製</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</si>
  <si>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</si>
  <si>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</si>
  <si>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</si>
  <si>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</si>
  <si>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</si>
  <si>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</si>
  <si>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</si>
  <si>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</si>
  <si>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</si>
  <si>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</si>
  <si>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</si>
  <si>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</si>
  <si>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</si>
  <si>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</si>
  <si>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</si>
  <si>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</si>
  <si>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</si>
  <si>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</si>
  <si>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</si>
  <si>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</si>
  <si>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</si>
  <si>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計</t>
    <phoneticPr fontId="4" type="noConversion"/>
  </si>
  <si>
    <t>計</t>
    <phoneticPr fontId="4" type="noConversion"/>
  </si>
  <si>
    <t>女</t>
    <phoneticPr fontId="4" type="noConversion"/>
  </si>
  <si>
    <t>女</t>
    <phoneticPr fontId="4" type="noConversion"/>
  </si>
  <si>
    <t>總　計</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</si>
  <si>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</si>
  <si>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</si>
  <si>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</si>
  <si>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內政部移民署111年6月16日編製</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</si>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</sst>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C44" sqref="C44"/>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7" t="s">
        <v>0</v>
      </c>
      <c r="D1" s="97"/>
      <c r="E1" s="97"/>
      <c r="F1" s="97"/>
      <c r="G1" s="97"/>
      <c r="H1" s="97"/>
      <c r="I1" s="97"/>
      <c r="J1" s="97"/>
      <c r="K1" s="97"/>
      <c r="L1" s="97"/>
      <c r="M1" s="97"/>
      <c r="N1" s="97"/>
      <c r="O1" s="97"/>
      <c r="P1" s="97"/>
      <c r="Q1" s="97"/>
      <c r="R1" s="97"/>
      <c r="S1" s="97"/>
      <c r="T1" s="97"/>
      <c r="U1" s="97"/>
      <c r="V1" s="97"/>
      <c r="W1" s="97"/>
      <c r="X1" s="97"/>
      <c r="Y1" s="97"/>
      <c r="Z1" s="97"/>
      <c r="AA1" s="97"/>
      <c r="AB1" s="2"/>
      <c r="AC1" s="2"/>
      <c r="AE1" s="97" t="s">
        <v>1</v>
      </c>
      <c r="AF1" s="97"/>
      <c r="AG1" s="97"/>
      <c r="AH1" s="97"/>
      <c r="AI1" s="97"/>
      <c r="AJ1" s="97"/>
      <c r="AK1" s="97"/>
      <c r="AL1" s="97"/>
      <c r="AM1" s="97"/>
      <c r="AN1" s="97"/>
      <c r="AO1" s="97"/>
      <c r="AP1" s="97"/>
      <c r="AQ1" s="97"/>
      <c r="AR1" s="97"/>
      <c r="AS1" s="97"/>
      <c r="AT1" s="97"/>
      <c r="AU1" s="97"/>
      <c r="AV1" s="97"/>
      <c r="AW1" s="97"/>
      <c r="AX1" s="97"/>
      <c r="AY1" s="97"/>
      <c r="AZ1" s="97"/>
      <c r="BA1" s="97"/>
      <c r="BB1" s="97"/>
      <c r="BC1" s="97"/>
    </row>
    <row r="2" spans="1:57" s="1" customFormat="1" ht="20.100000000000001" customHeight="1" x14ac:dyDescent="0.25">
      <c r="A2" s="3"/>
      <c r="B2" s="3"/>
      <c r="C2" s="98" t="s">
        <v>2</v>
      </c>
      <c r="D2" s="98"/>
      <c r="E2" s="98"/>
      <c r="F2" s="98"/>
      <c r="G2" s="98"/>
      <c r="H2" s="98"/>
      <c r="I2" s="98"/>
      <c r="J2" s="98"/>
      <c r="K2" s="98"/>
      <c r="L2" s="98"/>
      <c r="M2" s="98"/>
      <c r="N2" s="98"/>
      <c r="O2" s="98"/>
      <c r="P2" s="98"/>
      <c r="Q2" s="98"/>
      <c r="R2" s="98"/>
      <c r="S2" s="98"/>
      <c r="T2" s="98"/>
      <c r="U2" s="98"/>
      <c r="V2" s="98"/>
      <c r="W2" s="98"/>
      <c r="X2" s="98"/>
      <c r="Y2" s="98"/>
      <c r="Z2" s="98"/>
      <c r="AA2" s="98"/>
      <c r="AB2" s="4"/>
      <c r="AC2" s="4" t="s">
        <v>3</v>
      </c>
      <c r="AD2" s="3"/>
      <c r="AE2" s="99" t="s">
        <v>2</v>
      </c>
      <c r="AF2" s="99"/>
      <c r="AG2" s="99"/>
      <c r="AH2" s="99"/>
      <c r="AI2" s="99"/>
      <c r="AJ2" s="99"/>
      <c r="AK2" s="99"/>
      <c r="AL2" s="99"/>
      <c r="AM2" s="99"/>
      <c r="AN2" s="99"/>
      <c r="AO2" s="99"/>
      <c r="AP2" s="99"/>
      <c r="AQ2" s="99"/>
      <c r="AR2" s="99"/>
      <c r="AS2" s="99"/>
      <c r="AT2" s="99"/>
      <c r="AU2" s="99"/>
      <c r="AV2" s="99"/>
      <c r="AW2" s="99"/>
      <c r="AX2" s="99"/>
      <c r="AY2" s="99"/>
      <c r="AZ2" s="99"/>
      <c r="BA2" s="99"/>
      <c r="BB2" s="99"/>
      <c r="BC2" s="99"/>
      <c r="BD2" s="4"/>
      <c r="BE2" s="4" t="s">
        <v>3</v>
      </c>
    </row>
    <row r="3" spans="1:57" s="1" customFormat="1" ht="20.100000000000001" customHeight="1" x14ac:dyDescent="0.25">
      <c r="A3" s="100" t="s">
        <v>4</v>
      </c>
      <c r="B3" s="103" t="s">
        <v>5</v>
      </c>
      <c r="C3" s="106" t="s">
        <v>6</v>
      </c>
      <c r="D3" s="107"/>
      <c r="E3" s="107"/>
      <c r="F3" s="107"/>
      <c r="G3" s="107"/>
      <c r="H3" s="107"/>
      <c r="I3" s="107"/>
      <c r="J3" s="107"/>
      <c r="K3" s="108"/>
      <c r="L3" s="106" t="s">
        <v>7</v>
      </c>
      <c r="M3" s="107"/>
      <c r="N3" s="107"/>
      <c r="O3" s="107"/>
      <c r="P3" s="107"/>
      <c r="Q3" s="107"/>
      <c r="R3" s="107"/>
      <c r="S3" s="107"/>
      <c r="T3" s="107"/>
      <c r="U3" s="107"/>
      <c r="V3" s="107"/>
      <c r="W3" s="107"/>
      <c r="X3" s="107"/>
      <c r="Y3" s="107"/>
      <c r="Z3" s="107"/>
      <c r="AA3" s="107"/>
      <c r="AB3" s="107"/>
      <c r="AC3" s="107"/>
      <c r="AD3" s="100" t="s">
        <v>4</v>
      </c>
      <c r="AE3" s="106" t="s">
        <v>8</v>
      </c>
      <c r="AF3" s="107"/>
      <c r="AG3" s="107"/>
      <c r="AH3" s="107"/>
      <c r="AI3" s="107"/>
      <c r="AJ3" s="107"/>
      <c r="AK3" s="107"/>
      <c r="AL3" s="107"/>
      <c r="AM3" s="107"/>
      <c r="AN3" s="107"/>
      <c r="AO3" s="107"/>
      <c r="AP3" s="107"/>
      <c r="AQ3" s="107"/>
      <c r="AR3" s="107"/>
      <c r="AS3" s="107"/>
      <c r="AT3" s="107"/>
      <c r="AU3" s="107"/>
      <c r="AV3" s="108"/>
      <c r="AW3" s="106" t="s">
        <v>9</v>
      </c>
      <c r="AX3" s="107"/>
      <c r="AY3" s="107"/>
      <c r="AZ3" s="107"/>
      <c r="BA3" s="107"/>
      <c r="BB3" s="107"/>
      <c r="BC3" s="107"/>
      <c r="BD3" s="107"/>
      <c r="BE3" s="107"/>
    </row>
    <row r="4" spans="1:57" s="1" customFormat="1" ht="20.100000000000001" customHeight="1" x14ac:dyDescent="0.25">
      <c r="A4" s="101"/>
      <c r="B4" s="104"/>
      <c r="C4" s="109" t="s">
        <v>10</v>
      </c>
      <c r="D4" s="110"/>
      <c r="E4" s="100"/>
      <c r="F4" s="109" t="s">
        <v>11</v>
      </c>
      <c r="G4" s="110"/>
      <c r="H4" s="100"/>
      <c r="I4" s="109" t="s">
        <v>12</v>
      </c>
      <c r="J4" s="110"/>
      <c r="K4" s="100"/>
      <c r="L4" s="109" t="s">
        <v>10</v>
      </c>
      <c r="M4" s="110"/>
      <c r="N4" s="100"/>
      <c r="O4" s="113" t="s">
        <v>13</v>
      </c>
      <c r="P4" s="114"/>
      <c r="Q4" s="115"/>
      <c r="R4" s="106" t="s">
        <v>14</v>
      </c>
      <c r="S4" s="107"/>
      <c r="T4" s="107"/>
      <c r="U4" s="107"/>
      <c r="V4" s="107"/>
      <c r="W4" s="107"/>
      <c r="X4" s="107"/>
      <c r="Y4" s="107"/>
      <c r="Z4" s="108"/>
      <c r="AA4" s="109" t="s">
        <v>15</v>
      </c>
      <c r="AB4" s="110"/>
      <c r="AC4" s="110"/>
      <c r="AD4" s="101"/>
      <c r="AE4" s="109" t="s">
        <v>10</v>
      </c>
      <c r="AF4" s="110"/>
      <c r="AG4" s="100"/>
      <c r="AH4" s="113" t="s">
        <v>13</v>
      </c>
      <c r="AI4" s="114"/>
      <c r="AJ4" s="115"/>
      <c r="AK4" s="106" t="s">
        <v>14</v>
      </c>
      <c r="AL4" s="107"/>
      <c r="AM4" s="107"/>
      <c r="AN4" s="107"/>
      <c r="AO4" s="107"/>
      <c r="AP4" s="107"/>
      <c r="AQ4" s="107"/>
      <c r="AR4" s="107"/>
      <c r="AS4" s="108"/>
      <c r="AT4" s="109" t="s">
        <v>15</v>
      </c>
      <c r="AU4" s="110"/>
      <c r="AV4" s="100"/>
      <c r="AW4" s="109" t="s">
        <v>10</v>
      </c>
      <c r="AX4" s="110"/>
      <c r="AY4" s="100"/>
      <c r="AZ4" s="109" t="s">
        <v>16</v>
      </c>
      <c r="BA4" s="110"/>
      <c r="BB4" s="100"/>
      <c r="BC4" s="109" t="s">
        <v>15</v>
      </c>
      <c r="BD4" s="110"/>
      <c r="BE4" s="110"/>
    </row>
    <row r="5" spans="1:57" s="1" customFormat="1" ht="20.100000000000001" customHeight="1" x14ac:dyDescent="0.25">
      <c r="A5" s="101"/>
      <c r="B5" s="104"/>
      <c r="C5" s="111"/>
      <c r="D5" s="112"/>
      <c r="E5" s="102"/>
      <c r="F5" s="111"/>
      <c r="G5" s="112"/>
      <c r="H5" s="102"/>
      <c r="I5" s="111"/>
      <c r="J5" s="112"/>
      <c r="K5" s="102"/>
      <c r="L5" s="111"/>
      <c r="M5" s="112"/>
      <c r="N5" s="102"/>
      <c r="O5" s="116"/>
      <c r="P5" s="117"/>
      <c r="Q5" s="118"/>
      <c r="R5" s="106" t="s">
        <v>17</v>
      </c>
      <c r="S5" s="107"/>
      <c r="T5" s="108"/>
      <c r="U5" s="106" t="s">
        <v>18</v>
      </c>
      <c r="V5" s="107"/>
      <c r="W5" s="108"/>
      <c r="X5" s="106" t="s">
        <v>19</v>
      </c>
      <c r="Y5" s="107"/>
      <c r="Z5" s="108"/>
      <c r="AA5" s="111"/>
      <c r="AB5" s="112"/>
      <c r="AC5" s="112"/>
      <c r="AD5" s="101"/>
      <c r="AE5" s="111"/>
      <c r="AF5" s="112"/>
      <c r="AG5" s="102"/>
      <c r="AH5" s="116"/>
      <c r="AI5" s="117"/>
      <c r="AJ5" s="118"/>
      <c r="AK5" s="106" t="s">
        <v>17</v>
      </c>
      <c r="AL5" s="107"/>
      <c r="AM5" s="108"/>
      <c r="AN5" s="106" t="s">
        <v>18</v>
      </c>
      <c r="AO5" s="107"/>
      <c r="AP5" s="108"/>
      <c r="AQ5" s="106" t="s">
        <v>19</v>
      </c>
      <c r="AR5" s="107"/>
      <c r="AS5" s="108"/>
      <c r="AT5" s="111"/>
      <c r="AU5" s="112"/>
      <c r="AV5" s="102"/>
      <c r="AW5" s="111"/>
      <c r="AX5" s="112"/>
      <c r="AY5" s="102"/>
      <c r="AZ5" s="111"/>
      <c r="BA5" s="112"/>
      <c r="BB5" s="102"/>
      <c r="BC5" s="111"/>
      <c r="BD5" s="112"/>
      <c r="BE5" s="112"/>
    </row>
    <row r="6" spans="1:57" s="1" customFormat="1" ht="20.100000000000001" customHeight="1" x14ac:dyDescent="0.25">
      <c r="A6" s="102"/>
      <c r="B6" s="105"/>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2"/>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5</v>
      </c>
      <c r="B7" s="11">
        <f>SUM(C7,L7)</f>
        <v>572234</v>
      </c>
      <c r="C7" s="11">
        <f>SUM(C8:C30)</f>
        <v>199070</v>
      </c>
      <c r="D7" s="11">
        <f t="shared" ref="D7:T7" si="0">SUM(D8:D30)</f>
        <v>25228</v>
      </c>
      <c r="E7" s="11">
        <f t="shared" si="0"/>
        <v>173842</v>
      </c>
      <c r="F7" s="11">
        <f>SUM(F8:F30)</f>
        <v>135799</v>
      </c>
      <c r="G7" s="11">
        <f t="shared" si="0"/>
        <v>2343</v>
      </c>
      <c r="H7" s="11">
        <f t="shared" si="0"/>
        <v>133456</v>
      </c>
      <c r="I7" s="11">
        <f>SUM(I8:I30)</f>
        <v>63271</v>
      </c>
      <c r="J7" s="11">
        <f t="shared" si="0"/>
        <v>22885</v>
      </c>
      <c r="K7" s="11">
        <f t="shared" si="0"/>
        <v>40386</v>
      </c>
      <c r="L7" s="11">
        <f>SUM(L8:L30)</f>
        <v>373164</v>
      </c>
      <c r="M7" s="11">
        <f t="shared" si="0"/>
        <v>28621</v>
      </c>
      <c r="N7" s="11">
        <f t="shared" si="0"/>
        <v>344543</v>
      </c>
      <c r="O7" s="11">
        <v>106856</v>
      </c>
      <c r="P7" s="11">
        <v>8758</v>
      </c>
      <c r="Q7" s="11">
        <v>98098</v>
      </c>
      <c r="R7" s="11">
        <f t="shared" si="0"/>
        <v>114839</v>
      </c>
      <c r="S7" s="11">
        <f t="shared" si="0"/>
        <v>10616</v>
      </c>
      <c r="T7" s="11">
        <f t="shared" si="0"/>
        <v>104223</v>
      </c>
      <c r="U7" s="11">
        <v>71641</v>
      </c>
      <c r="V7" s="11">
        <v>6252</v>
      </c>
      <c r="W7" s="11">
        <v>65389</v>
      </c>
      <c r="X7" s="11">
        <v>43198</v>
      </c>
      <c r="Y7" s="11">
        <v>4364</v>
      </c>
      <c r="Z7" s="11">
        <v>38834</v>
      </c>
      <c r="AA7" s="11">
        <v>151469</v>
      </c>
      <c r="AB7" s="11">
        <v>9247</v>
      </c>
      <c r="AC7" s="12">
        <v>142222</v>
      </c>
      <c r="AD7" s="10" t="s">
        <v>5</v>
      </c>
      <c r="AE7" s="11">
        <f>SUM(AE8:AE30)</f>
        <v>352885</v>
      </c>
      <c r="AF7" s="11">
        <f>SUM(AF8:AF30)</f>
        <v>19802</v>
      </c>
      <c r="AG7" s="11">
        <f>SUM(AG8:AG30)</f>
        <v>333083</v>
      </c>
      <c r="AH7" s="11">
        <v>106856</v>
      </c>
      <c r="AI7" s="11">
        <v>8758</v>
      </c>
      <c r="AJ7" s="11">
        <v>98098</v>
      </c>
      <c r="AK7" s="11">
        <f>SUM(AK8:AK30)</f>
        <v>109905</v>
      </c>
      <c r="AL7" s="11">
        <f>SUM(AL8:AL30)</f>
        <v>8121</v>
      </c>
      <c r="AM7" s="11">
        <f>SUM(AM8:AM30)</f>
        <v>101784</v>
      </c>
      <c r="AN7" s="11">
        <v>71641</v>
      </c>
      <c r="AO7" s="11">
        <v>6252</v>
      </c>
      <c r="AP7" s="11">
        <v>65389</v>
      </c>
      <c r="AQ7" s="13">
        <v>38264</v>
      </c>
      <c r="AR7" s="13">
        <v>1869</v>
      </c>
      <c r="AS7" s="13">
        <v>36395</v>
      </c>
      <c r="AT7" s="11">
        <v>136124</v>
      </c>
      <c r="AU7" s="13">
        <v>2923</v>
      </c>
      <c r="AV7" s="13">
        <v>133201</v>
      </c>
      <c r="AW7" s="11">
        <f>SUM(AW8:AW30)</f>
        <v>20279</v>
      </c>
      <c r="AX7" s="11">
        <f>SUM(AX8:AX30)</f>
        <v>8819</v>
      </c>
      <c r="AY7" s="11">
        <f>SUM(AY8:AY30)</f>
        <v>11460</v>
      </c>
      <c r="AZ7" s="11">
        <v>4934</v>
      </c>
      <c r="BA7" s="11">
        <v>2495</v>
      </c>
      <c r="BB7" s="11">
        <v>2439</v>
      </c>
      <c r="BC7" s="11">
        <v>15345</v>
      </c>
      <c r="BD7" s="13">
        <v>6324</v>
      </c>
      <c r="BE7" s="13">
        <v>9021</v>
      </c>
    </row>
    <row r="8" spans="1:57" s="1" customFormat="1" ht="30.2" customHeight="1" x14ac:dyDescent="0.25">
      <c r="A8" s="15" t="s">
        <v>23</v>
      </c>
      <c r="B8" s="16">
        <f t="shared" ref="B8:B30" si="1">SUM(C8,L8)</f>
        <v>111600</v>
      </c>
      <c r="C8" s="17">
        <f t="shared" ref="C8:C30" si="2">SUM(D8:E8)</f>
        <v>35411</v>
      </c>
      <c r="D8" s="16">
        <f t="shared" ref="D8:E30" si="3">SUM(G8,J8)</f>
        <v>5443</v>
      </c>
      <c r="E8" s="16">
        <f t="shared" si="3"/>
        <v>29968</v>
      </c>
      <c r="F8" s="17">
        <f t="shared" ref="F8:F30" si="4">SUM(G8:H8)</f>
        <v>21540</v>
      </c>
      <c r="G8" s="16">
        <v>623</v>
      </c>
      <c r="H8" s="16">
        <v>20917</v>
      </c>
      <c r="I8" s="17">
        <f t="shared" ref="I8:I30" si="5">SUM(J8:K8)</f>
        <v>13871</v>
      </c>
      <c r="J8" s="16">
        <v>4820</v>
      </c>
      <c r="K8" s="16">
        <v>9051</v>
      </c>
      <c r="L8" s="17">
        <f t="shared" ref="L8:L30" si="6">SUM(M8:N8)</f>
        <v>76189</v>
      </c>
      <c r="M8" s="17">
        <f t="shared" ref="M8:N30" si="7">SUM(P8,S8,AB8)</f>
        <v>7758</v>
      </c>
      <c r="N8" s="17">
        <f t="shared" si="7"/>
        <v>68431</v>
      </c>
      <c r="O8" s="17">
        <v>20028</v>
      </c>
      <c r="P8" s="16">
        <v>1973</v>
      </c>
      <c r="Q8" s="16">
        <v>18055</v>
      </c>
      <c r="R8" s="17">
        <f t="shared" ref="R8:R30" si="8">SUM(S8:T8)</f>
        <v>24573</v>
      </c>
      <c r="S8" s="17">
        <f t="shared" ref="S8:T30" si="9">SUM(V8,Y8)</f>
        <v>2589</v>
      </c>
      <c r="T8" s="17">
        <f t="shared" si="9"/>
        <v>21984</v>
      </c>
      <c r="U8" s="17">
        <v>15466</v>
      </c>
      <c r="V8" s="17">
        <v>1447</v>
      </c>
      <c r="W8" s="17">
        <v>14019</v>
      </c>
      <c r="X8" s="17">
        <v>9107</v>
      </c>
      <c r="Y8" s="16">
        <v>1142</v>
      </c>
      <c r="Z8" s="16">
        <v>7965</v>
      </c>
      <c r="AA8" s="17">
        <v>31588</v>
      </c>
      <c r="AB8" s="16">
        <v>3196</v>
      </c>
      <c r="AC8" s="17">
        <v>28392</v>
      </c>
      <c r="AD8" s="15" t="s">
        <v>23</v>
      </c>
      <c r="AE8" s="17">
        <f t="shared" ref="AE8:AE30" si="10">SUM(AF8:AG8)</f>
        <v>69738</v>
      </c>
      <c r="AF8" s="17">
        <f t="shared" ref="AF8:AG30" si="11">SUM(AI8,AL8,AU8)</f>
        <v>4744</v>
      </c>
      <c r="AG8" s="17">
        <f t="shared" si="11"/>
        <v>64994</v>
      </c>
      <c r="AH8" s="16">
        <v>20028</v>
      </c>
      <c r="AI8" s="16">
        <v>1973</v>
      </c>
      <c r="AJ8" s="16">
        <v>18055</v>
      </c>
      <c r="AK8" s="17">
        <f t="shared" ref="AK8:AK30" si="12">SUM(AL8:AM8)</f>
        <v>23349</v>
      </c>
      <c r="AL8" s="17">
        <f t="shared" ref="AL8:AM30" si="13">SUM(AO8,AR8)</f>
        <v>1936</v>
      </c>
      <c r="AM8" s="17">
        <f t="shared" si="13"/>
        <v>21413</v>
      </c>
      <c r="AN8" s="16">
        <v>15466</v>
      </c>
      <c r="AO8" s="16">
        <v>1447</v>
      </c>
      <c r="AP8" s="16">
        <v>14019</v>
      </c>
      <c r="AQ8" s="18">
        <v>7883</v>
      </c>
      <c r="AR8" s="18">
        <v>489</v>
      </c>
      <c r="AS8" s="18">
        <v>7394</v>
      </c>
      <c r="AT8" s="16">
        <v>26361</v>
      </c>
      <c r="AU8" s="18">
        <v>835</v>
      </c>
      <c r="AV8" s="18">
        <v>25526</v>
      </c>
      <c r="AW8" s="19">
        <f t="shared" ref="AW8:AW30" si="14">SUM(AX8:AY8)</f>
        <v>6451</v>
      </c>
      <c r="AX8" s="17">
        <f t="shared" ref="AX8:AY30" si="15">SUM(BA8,BD8)</f>
        <v>3014</v>
      </c>
      <c r="AY8" s="17">
        <f t="shared" si="15"/>
        <v>3437</v>
      </c>
      <c r="AZ8" s="17">
        <v>1224</v>
      </c>
      <c r="BA8" s="16">
        <v>653</v>
      </c>
      <c r="BB8" s="16">
        <v>571</v>
      </c>
      <c r="BC8" s="16">
        <v>5227</v>
      </c>
      <c r="BD8" s="18">
        <v>2361</v>
      </c>
      <c r="BE8" s="18">
        <v>2866</v>
      </c>
    </row>
    <row r="9" spans="1:57" s="1" customFormat="1" ht="15.95" customHeight="1" x14ac:dyDescent="0.25">
      <c r="A9" s="15" t="s">
        <v>24</v>
      </c>
      <c r="B9" s="16">
        <f t="shared" si="1"/>
        <v>64538</v>
      </c>
      <c r="C9" s="17">
        <f t="shared" si="2"/>
        <v>16278</v>
      </c>
      <c r="D9" s="16">
        <f t="shared" si="3"/>
        <v>5074</v>
      </c>
      <c r="E9" s="16">
        <f t="shared" si="3"/>
        <v>11204</v>
      </c>
      <c r="F9" s="17">
        <f t="shared" si="4"/>
        <v>6799</v>
      </c>
      <c r="G9" s="16">
        <v>301</v>
      </c>
      <c r="H9" s="16">
        <v>6498</v>
      </c>
      <c r="I9" s="17">
        <f t="shared" si="5"/>
        <v>9479</v>
      </c>
      <c r="J9" s="16">
        <v>4773</v>
      </c>
      <c r="K9" s="16">
        <v>4706</v>
      </c>
      <c r="L9" s="17">
        <f t="shared" si="6"/>
        <v>48260</v>
      </c>
      <c r="M9" s="17">
        <f t="shared" si="7"/>
        <v>5530</v>
      </c>
      <c r="N9" s="17">
        <f t="shared" si="7"/>
        <v>42730</v>
      </c>
      <c r="O9" s="17">
        <v>12351</v>
      </c>
      <c r="P9" s="16">
        <v>1331</v>
      </c>
      <c r="Q9" s="16">
        <v>11020</v>
      </c>
      <c r="R9" s="17">
        <f t="shared" si="8"/>
        <v>16681</v>
      </c>
      <c r="S9" s="17">
        <f t="shared" si="9"/>
        <v>2106</v>
      </c>
      <c r="T9" s="17">
        <f t="shared" si="9"/>
        <v>14575</v>
      </c>
      <c r="U9" s="17">
        <v>10203</v>
      </c>
      <c r="V9" s="17">
        <v>1181</v>
      </c>
      <c r="W9" s="17">
        <v>9022</v>
      </c>
      <c r="X9" s="17">
        <v>6478</v>
      </c>
      <c r="Y9" s="16">
        <v>925</v>
      </c>
      <c r="Z9" s="16">
        <v>5553</v>
      </c>
      <c r="AA9" s="17">
        <v>19228</v>
      </c>
      <c r="AB9" s="16">
        <v>2093</v>
      </c>
      <c r="AC9" s="17">
        <v>17135</v>
      </c>
      <c r="AD9" s="15" t="s">
        <v>24</v>
      </c>
      <c r="AE9" s="17">
        <f t="shared" si="10"/>
        <v>43769</v>
      </c>
      <c r="AF9" s="17">
        <f t="shared" si="11"/>
        <v>3402</v>
      </c>
      <c r="AG9" s="17">
        <f t="shared" si="11"/>
        <v>40367</v>
      </c>
      <c r="AH9" s="16">
        <v>12351</v>
      </c>
      <c r="AI9" s="16">
        <v>1331</v>
      </c>
      <c r="AJ9" s="16">
        <v>11020</v>
      </c>
      <c r="AK9" s="17">
        <f t="shared" si="12"/>
        <v>15733</v>
      </c>
      <c r="AL9" s="17">
        <f t="shared" si="13"/>
        <v>1594</v>
      </c>
      <c r="AM9" s="17">
        <f t="shared" si="13"/>
        <v>14139</v>
      </c>
      <c r="AN9" s="16">
        <v>10203</v>
      </c>
      <c r="AO9" s="16">
        <v>1181</v>
      </c>
      <c r="AP9" s="16">
        <v>9022</v>
      </c>
      <c r="AQ9" s="18">
        <v>5530</v>
      </c>
      <c r="AR9" s="18">
        <v>413</v>
      </c>
      <c r="AS9" s="18">
        <v>5117</v>
      </c>
      <c r="AT9" s="16">
        <v>15685</v>
      </c>
      <c r="AU9" s="18">
        <v>477</v>
      </c>
      <c r="AV9" s="18">
        <v>15208</v>
      </c>
      <c r="AW9" s="19">
        <f t="shared" si="14"/>
        <v>4491</v>
      </c>
      <c r="AX9" s="17">
        <f t="shared" si="15"/>
        <v>2128</v>
      </c>
      <c r="AY9" s="17">
        <f t="shared" si="15"/>
        <v>2363</v>
      </c>
      <c r="AZ9" s="17">
        <v>948</v>
      </c>
      <c r="BA9" s="16">
        <v>512</v>
      </c>
      <c r="BB9" s="16">
        <v>436</v>
      </c>
      <c r="BC9" s="16">
        <v>3543</v>
      </c>
      <c r="BD9" s="18">
        <v>1616</v>
      </c>
      <c r="BE9" s="18">
        <v>1927</v>
      </c>
    </row>
    <row r="10" spans="1:57" s="1" customFormat="1" ht="15.95" customHeight="1" x14ac:dyDescent="0.25">
      <c r="A10" s="20" t="s">
        <v>25</v>
      </c>
      <c r="B10" s="16">
        <f t="shared" si="1"/>
        <v>64122</v>
      </c>
      <c r="C10" s="17">
        <f t="shared" si="2"/>
        <v>24470</v>
      </c>
      <c r="D10" s="16">
        <f t="shared" si="3"/>
        <v>3326</v>
      </c>
      <c r="E10" s="16">
        <f t="shared" si="3"/>
        <v>21144</v>
      </c>
      <c r="F10" s="17">
        <f t="shared" si="4"/>
        <v>15931</v>
      </c>
      <c r="G10" s="16">
        <v>479</v>
      </c>
      <c r="H10" s="16">
        <v>15452</v>
      </c>
      <c r="I10" s="17">
        <f t="shared" si="5"/>
        <v>8539</v>
      </c>
      <c r="J10" s="16">
        <v>2847</v>
      </c>
      <c r="K10" s="16">
        <v>5692</v>
      </c>
      <c r="L10" s="17">
        <f t="shared" si="6"/>
        <v>39652</v>
      </c>
      <c r="M10" s="17">
        <f t="shared" si="7"/>
        <v>3240</v>
      </c>
      <c r="N10" s="17">
        <f t="shared" si="7"/>
        <v>36412</v>
      </c>
      <c r="O10" s="17">
        <v>9003</v>
      </c>
      <c r="P10" s="16">
        <v>824</v>
      </c>
      <c r="Q10" s="16">
        <v>8179</v>
      </c>
      <c r="R10" s="17">
        <f t="shared" si="8"/>
        <v>12719</v>
      </c>
      <c r="S10" s="17">
        <f t="shared" si="9"/>
        <v>1232</v>
      </c>
      <c r="T10" s="17">
        <f t="shared" si="9"/>
        <v>11487</v>
      </c>
      <c r="U10" s="17">
        <v>7731</v>
      </c>
      <c r="V10" s="17">
        <v>725</v>
      </c>
      <c r="W10" s="17">
        <v>7006</v>
      </c>
      <c r="X10" s="17">
        <v>4988</v>
      </c>
      <c r="Y10" s="16">
        <v>507</v>
      </c>
      <c r="Z10" s="16">
        <v>4481</v>
      </c>
      <c r="AA10" s="17">
        <v>17930</v>
      </c>
      <c r="AB10" s="16">
        <v>1184</v>
      </c>
      <c r="AC10" s="17">
        <v>16746</v>
      </c>
      <c r="AD10" s="20" t="s">
        <v>26</v>
      </c>
      <c r="AE10" s="17">
        <f t="shared" si="10"/>
        <v>37693</v>
      </c>
      <c r="AF10" s="17">
        <f t="shared" si="11"/>
        <v>2423</v>
      </c>
      <c r="AG10" s="17">
        <f t="shared" si="11"/>
        <v>35270</v>
      </c>
      <c r="AH10" s="16">
        <v>9003</v>
      </c>
      <c r="AI10" s="16">
        <v>824</v>
      </c>
      <c r="AJ10" s="16">
        <v>8179</v>
      </c>
      <c r="AK10" s="17">
        <f t="shared" si="12"/>
        <v>12211</v>
      </c>
      <c r="AL10" s="17">
        <f t="shared" si="13"/>
        <v>977</v>
      </c>
      <c r="AM10" s="17">
        <f t="shared" si="13"/>
        <v>11234</v>
      </c>
      <c r="AN10" s="16">
        <v>7731</v>
      </c>
      <c r="AO10" s="16">
        <v>725</v>
      </c>
      <c r="AP10" s="16">
        <v>7006</v>
      </c>
      <c r="AQ10" s="18">
        <v>4480</v>
      </c>
      <c r="AR10" s="18">
        <v>252</v>
      </c>
      <c r="AS10" s="18">
        <v>4228</v>
      </c>
      <c r="AT10" s="16">
        <v>16479</v>
      </c>
      <c r="AU10" s="18">
        <v>622</v>
      </c>
      <c r="AV10" s="18">
        <v>15857</v>
      </c>
      <c r="AW10" s="19">
        <f t="shared" si="14"/>
        <v>1959</v>
      </c>
      <c r="AX10" s="17">
        <f t="shared" si="15"/>
        <v>817</v>
      </c>
      <c r="AY10" s="17">
        <f t="shared" si="15"/>
        <v>1142</v>
      </c>
      <c r="AZ10" s="17">
        <v>508</v>
      </c>
      <c r="BA10" s="16">
        <v>255</v>
      </c>
      <c r="BB10" s="16">
        <v>253</v>
      </c>
      <c r="BC10" s="16">
        <v>1451</v>
      </c>
      <c r="BD10" s="18">
        <v>562</v>
      </c>
      <c r="BE10" s="18">
        <v>889</v>
      </c>
    </row>
    <row r="11" spans="1:57" s="1" customFormat="1" ht="30.2" customHeight="1" x14ac:dyDescent="0.25">
      <c r="A11" s="15" t="s">
        <v>27</v>
      </c>
      <c r="B11" s="16">
        <f t="shared" si="1"/>
        <v>60466</v>
      </c>
      <c r="C11" s="17">
        <f t="shared" si="2"/>
        <v>20405</v>
      </c>
      <c r="D11" s="16">
        <f t="shared" si="3"/>
        <v>3110</v>
      </c>
      <c r="E11" s="16">
        <f t="shared" si="3"/>
        <v>17295</v>
      </c>
      <c r="F11" s="17">
        <f t="shared" si="4"/>
        <v>13378</v>
      </c>
      <c r="G11" s="16">
        <v>246</v>
      </c>
      <c r="H11" s="16">
        <v>13132</v>
      </c>
      <c r="I11" s="17">
        <f t="shared" si="5"/>
        <v>7027</v>
      </c>
      <c r="J11" s="16">
        <v>2864</v>
      </c>
      <c r="K11" s="16">
        <v>4163</v>
      </c>
      <c r="L11" s="17">
        <f t="shared" si="6"/>
        <v>40061</v>
      </c>
      <c r="M11" s="17">
        <f t="shared" si="7"/>
        <v>2579</v>
      </c>
      <c r="N11" s="17">
        <f t="shared" si="7"/>
        <v>37482</v>
      </c>
      <c r="O11" s="17">
        <v>12416</v>
      </c>
      <c r="P11" s="16">
        <v>679</v>
      </c>
      <c r="Q11" s="16">
        <v>11737</v>
      </c>
      <c r="R11" s="17">
        <f t="shared" si="8"/>
        <v>13015</v>
      </c>
      <c r="S11" s="17">
        <f t="shared" si="9"/>
        <v>1178</v>
      </c>
      <c r="T11" s="17">
        <f t="shared" si="9"/>
        <v>11837</v>
      </c>
      <c r="U11" s="17">
        <v>8029</v>
      </c>
      <c r="V11" s="17">
        <v>695</v>
      </c>
      <c r="W11" s="17">
        <v>7334</v>
      </c>
      <c r="X11" s="17">
        <v>4986</v>
      </c>
      <c r="Y11" s="16">
        <v>483</v>
      </c>
      <c r="Z11" s="16">
        <v>4503</v>
      </c>
      <c r="AA11" s="17">
        <v>14630</v>
      </c>
      <c r="AB11" s="16">
        <v>722</v>
      </c>
      <c r="AC11" s="17">
        <v>13908</v>
      </c>
      <c r="AD11" s="15" t="s">
        <v>27</v>
      </c>
      <c r="AE11" s="17">
        <f t="shared" si="10"/>
        <v>38058</v>
      </c>
      <c r="AF11" s="17">
        <f t="shared" si="11"/>
        <v>1740</v>
      </c>
      <c r="AG11" s="17">
        <f t="shared" si="11"/>
        <v>36318</v>
      </c>
      <c r="AH11" s="16">
        <v>12416</v>
      </c>
      <c r="AI11" s="16">
        <v>679</v>
      </c>
      <c r="AJ11" s="16">
        <v>11737</v>
      </c>
      <c r="AK11" s="17">
        <f t="shared" si="12"/>
        <v>12389</v>
      </c>
      <c r="AL11" s="17">
        <f t="shared" si="13"/>
        <v>874</v>
      </c>
      <c r="AM11" s="17">
        <f t="shared" si="13"/>
        <v>11515</v>
      </c>
      <c r="AN11" s="16">
        <v>8029</v>
      </c>
      <c r="AO11" s="16">
        <v>695</v>
      </c>
      <c r="AP11" s="16">
        <v>7334</v>
      </c>
      <c r="AQ11" s="18">
        <v>4360</v>
      </c>
      <c r="AR11" s="18">
        <v>179</v>
      </c>
      <c r="AS11" s="18">
        <v>4181</v>
      </c>
      <c r="AT11" s="16">
        <v>13253</v>
      </c>
      <c r="AU11" s="18">
        <v>187</v>
      </c>
      <c r="AV11" s="18">
        <v>13066</v>
      </c>
      <c r="AW11" s="19">
        <f t="shared" si="14"/>
        <v>2003</v>
      </c>
      <c r="AX11" s="17">
        <f t="shared" si="15"/>
        <v>839</v>
      </c>
      <c r="AY11" s="17">
        <f t="shared" si="15"/>
        <v>1164</v>
      </c>
      <c r="AZ11" s="17">
        <v>626</v>
      </c>
      <c r="BA11" s="16">
        <v>304</v>
      </c>
      <c r="BB11" s="16">
        <v>322</v>
      </c>
      <c r="BC11" s="16">
        <v>1377</v>
      </c>
      <c r="BD11" s="18">
        <v>535</v>
      </c>
      <c r="BE11" s="18">
        <v>842</v>
      </c>
    </row>
    <row r="12" spans="1:57" s="1" customFormat="1" ht="15.95" customHeight="1" x14ac:dyDescent="0.25">
      <c r="A12" s="15" t="s">
        <v>28</v>
      </c>
      <c r="B12" s="16">
        <f t="shared" si="1"/>
        <v>35622</v>
      </c>
      <c r="C12" s="17">
        <f t="shared" si="2"/>
        <v>12812</v>
      </c>
      <c r="D12" s="16">
        <f t="shared" si="3"/>
        <v>1442</v>
      </c>
      <c r="E12" s="16">
        <f t="shared" si="3"/>
        <v>11370</v>
      </c>
      <c r="F12" s="17">
        <f t="shared" si="4"/>
        <v>9240</v>
      </c>
      <c r="G12" s="16">
        <v>89</v>
      </c>
      <c r="H12" s="16">
        <v>9151</v>
      </c>
      <c r="I12" s="17">
        <f t="shared" si="5"/>
        <v>3572</v>
      </c>
      <c r="J12" s="16">
        <v>1353</v>
      </c>
      <c r="K12" s="16">
        <v>2219</v>
      </c>
      <c r="L12" s="17">
        <f t="shared" si="6"/>
        <v>22810</v>
      </c>
      <c r="M12" s="17">
        <f t="shared" si="7"/>
        <v>1431</v>
      </c>
      <c r="N12" s="17">
        <f t="shared" si="7"/>
        <v>21379</v>
      </c>
      <c r="O12" s="17">
        <v>6232</v>
      </c>
      <c r="P12" s="16">
        <v>536</v>
      </c>
      <c r="Q12" s="16">
        <v>5696</v>
      </c>
      <c r="R12" s="17">
        <f t="shared" si="8"/>
        <v>6964</v>
      </c>
      <c r="S12" s="17">
        <f t="shared" si="9"/>
        <v>540</v>
      </c>
      <c r="T12" s="17">
        <f t="shared" si="9"/>
        <v>6424</v>
      </c>
      <c r="U12" s="17">
        <v>4393</v>
      </c>
      <c r="V12" s="17">
        <v>327</v>
      </c>
      <c r="W12" s="17">
        <v>4066</v>
      </c>
      <c r="X12" s="17">
        <v>2571</v>
      </c>
      <c r="Y12" s="16">
        <v>213</v>
      </c>
      <c r="Z12" s="16">
        <v>2358</v>
      </c>
      <c r="AA12" s="17">
        <v>9614</v>
      </c>
      <c r="AB12" s="16">
        <v>355</v>
      </c>
      <c r="AC12" s="17">
        <v>9259</v>
      </c>
      <c r="AD12" s="15" t="s">
        <v>28</v>
      </c>
      <c r="AE12" s="17">
        <f t="shared" si="10"/>
        <v>21964</v>
      </c>
      <c r="AF12" s="17">
        <f t="shared" si="11"/>
        <v>1083</v>
      </c>
      <c r="AG12" s="17">
        <f t="shared" si="11"/>
        <v>20881</v>
      </c>
      <c r="AH12" s="16">
        <v>6232</v>
      </c>
      <c r="AI12" s="16">
        <v>536</v>
      </c>
      <c r="AJ12" s="16">
        <v>5696</v>
      </c>
      <c r="AK12" s="17">
        <f t="shared" si="12"/>
        <v>6692</v>
      </c>
      <c r="AL12" s="17">
        <f t="shared" si="13"/>
        <v>405</v>
      </c>
      <c r="AM12" s="17">
        <f t="shared" si="13"/>
        <v>6287</v>
      </c>
      <c r="AN12" s="16">
        <v>4393</v>
      </c>
      <c r="AO12" s="16">
        <v>327</v>
      </c>
      <c r="AP12" s="16">
        <v>4066</v>
      </c>
      <c r="AQ12" s="18">
        <v>2299</v>
      </c>
      <c r="AR12" s="18">
        <v>78</v>
      </c>
      <c r="AS12" s="18">
        <v>2221</v>
      </c>
      <c r="AT12" s="16">
        <v>9040</v>
      </c>
      <c r="AU12" s="18">
        <v>142</v>
      </c>
      <c r="AV12" s="18">
        <v>8898</v>
      </c>
      <c r="AW12" s="19">
        <f t="shared" si="14"/>
        <v>846</v>
      </c>
      <c r="AX12" s="17">
        <f t="shared" si="15"/>
        <v>348</v>
      </c>
      <c r="AY12" s="17">
        <f t="shared" si="15"/>
        <v>498</v>
      </c>
      <c r="AZ12" s="17">
        <v>272</v>
      </c>
      <c r="BA12" s="16">
        <v>135</v>
      </c>
      <c r="BB12" s="16">
        <v>137</v>
      </c>
      <c r="BC12" s="16">
        <v>574</v>
      </c>
      <c r="BD12" s="18">
        <v>213</v>
      </c>
      <c r="BE12" s="18">
        <v>361</v>
      </c>
    </row>
    <row r="13" spans="1:57" s="1" customFormat="1" ht="15.95" customHeight="1" x14ac:dyDescent="0.25">
      <c r="A13" s="15" t="s">
        <v>29</v>
      </c>
      <c r="B13" s="16">
        <f t="shared" si="1"/>
        <v>64736</v>
      </c>
      <c r="C13" s="17">
        <f t="shared" si="2"/>
        <v>19844</v>
      </c>
      <c r="D13" s="16">
        <f t="shared" si="3"/>
        <v>2183</v>
      </c>
      <c r="E13" s="16">
        <f t="shared" si="3"/>
        <v>17661</v>
      </c>
      <c r="F13" s="17">
        <f t="shared" si="4"/>
        <v>14210</v>
      </c>
      <c r="G13" s="16">
        <v>174</v>
      </c>
      <c r="H13" s="16">
        <v>14036</v>
      </c>
      <c r="I13" s="17">
        <f t="shared" si="5"/>
        <v>5634</v>
      </c>
      <c r="J13" s="16">
        <v>2009</v>
      </c>
      <c r="K13" s="16">
        <v>3625</v>
      </c>
      <c r="L13" s="17">
        <f t="shared" si="6"/>
        <v>44892</v>
      </c>
      <c r="M13" s="17">
        <f t="shared" si="7"/>
        <v>2795</v>
      </c>
      <c r="N13" s="17">
        <f t="shared" si="7"/>
        <v>42097</v>
      </c>
      <c r="O13" s="17">
        <v>16436</v>
      </c>
      <c r="P13" s="16">
        <v>1142</v>
      </c>
      <c r="Q13" s="16">
        <v>15294</v>
      </c>
      <c r="R13" s="17">
        <f t="shared" si="8"/>
        <v>11661</v>
      </c>
      <c r="S13" s="17">
        <f t="shared" si="9"/>
        <v>1006</v>
      </c>
      <c r="T13" s="17">
        <f t="shared" si="9"/>
        <v>10655</v>
      </c>
      <c r="U13" s="17">
        <v>7300</v>
      </c>
      <c r="V13" s="17">
        <v>630</v>
      </c>
      <c r="W13" s="17">
        <v>6670</v>
      </c>
      <c r="X13" s="17">
        <v>4361</v>
      </c>
      <c r="Y13" s="16">
        <v>376</v>
      </c>
      <c r="Z13" s="16">
        <v>3985</v>
      </c>
      <c r="AA13" s="17">
        <v>16795</v>
      </c>
      <c r="AB13" s="16">
        <v>647</v>
      </c>
      <c r="AC13" s="17">
        <v>16148</v>
      </c>
      <c r="AD13" s="15" t="s">
        <v>29</v>
      </c>
      <c r="AE13" s="17">
        <f t="shared" si="10"/>
        <v>43231</v>
      </c>
      <c r="AF13" s="17">
        <f t="shared" si="11"/>
        <v>2116</v>
      </c>
      <c r="AG13" s="17">
        <f t="shared" si="11"/>
        <v>41115</v>
      </c>
      <c r="AH13" s="16">
        <v>16436</v>
      </c>
      <c r="AI13" s="16">
        <v>1142</v>
      </c>
      <c r="AJ13" s="16">
        <v>15294</v>
      </c>
      <c r="AK13" s="17">
        <f t="shared" si="12"/>
        <v>11184</v>
      </c>
      <c r="AL13" s="17">
        <f t="shared" si="13"/>
        <v>776</v>
      </c>
      <c r="AM13" s="17">
        <f t="shared" si="13"/>
        <v>10408</v>
      </c>
      <c r="AN13" s="16">
        <v>7300</v>
      </c>
      <c r="AO13" s="16">
        <v>630</v>
      </c>
      <c r="AP13" s="16">
        <v>6670</v>
      </c>
      <c r="AQ13" s="18">
        <v>3884</v>
      </c>
      <c r="AR13" s="18">
        <v>146</v>
      </c>
      <c r="AS13" s="18">
        <v>3738</v>
      </c>
      <c r="AT13" s="16">
        <v>15611</v>
      </c>
      <c r="AU13" s="18">
        <v>198</v>
      </c>
      <c r="AV13" s="18">
        <v>15413</v>
      </c>
      <c r="AW13" s="19">
        <f t="shared" si="14"/>
        <v>1661</v>
      </c>
      <c r="AX13" s="17">
        <f t="shared" si="15"/>
        <v>679</v>
      </c>
      <c r="AY13" s="17">
        <f t="shared" si="15"/>
        <v>982</v>
      </c>
      <c r="AZ13" s="17">
        <v>477</v>
      </c>
      <c r="BA13" s="16">
        <v>230</v>
      </c>
      <c r="BB13" s="16">
        <v>247</v>
      </c>
      <c r="BC13" s="16">
        <v>1184</v>
      </c>
      <c r="BD13" s="18">
        <v>449</v>
      </c>
      <c r="BE13" s="18">
        <v>735</v>
      </c>
    </row>
    <row r="14" spans="1:57" s="1" customFormat="1" ht="30.2" customHeight="1" x14ac:dyDescent="0.25">
      <c r="A14" s="15" t="s">
        <v>30</v>
      </c>
      <c r="B14" s="16">
        <f t="shared" si="1"/>
        <v>9130</v>
      </c>
      <c r="C14" s="17">
        <f t="shared" si="2"/>
        <v>3762</v>
      </c>
      <c r="D14" s="16">
        <f t="shared" si="3"/>
        <v>316</v>
      </c>
      <c r="E14" s="16">
        <f t="shared" si="3"/>
        <v>3446</v>
      </c>
      <c r="F14" s="17">
        <f t="shared" si="4"/>
        <v>2855</v>
      </c>
      <c r="G14" s="16">
        <v>22</v>
      </c>
      <c r="H14" s="16">
        <v>2833</v>
      </c>
      <c r="I14" s="17">
        <f t="shared" si="5"/>
        <v>907</v>
      </c>
      <c r="J14" s="16">
        <v>294</v>
      </c>
      <c r="K14" s="16">
        <v>613</v>
      </c>
      <c r="L14" s="17">
        <f t="shared" si="6"/>
        <v>5368</v>
      </c>
      <c r="M14" s="17">
        <f t="shared" si="7"/>
        <v>251</v>
      </c>
      <c r="N14" s="17">
        <f t="shared" si="7"/>
        <v>5117</v>
      </c>
      <c r="O14" s="17">
        <v>1312</v>
      </c>
      <c r="P14" s="16">
        <v>67</v>
      </c>
      <c r="Q14" s="16">
        <v>1245</v>
      </c>
      <c r="R14" s="17">
        <f t="shared" si="8"/>
        <v>1858</v>
      </c>
      <c r="S14" s="17">
        <f t="shared" si="9"/>
        <v>118</v>
      </c>
      <c r="T14" s="17">
        <f t="shared" si="9"/>
        <v>1740</v>
      </c>
      <c r="U14" s="17">
        <v>1217</v>
      </c>
      <c r="V14" s="17">
        <v>71</v>
      </c>
      <c r="W14" s="17">
        <v>1146</v>
      </c>
      <c r="X14" s="17">
        <v>641</v>
      </c>
      <c r="Y14" s="16">
        <v>47</v>
      </c>
      <c r="Z14" s="16">
        <v>594</v>
      </c>
      <c r="AA14" s="17">
        <v>2198</v>
      </c>
      <c r="AB14" s="16">
        <v>66</v>
      </c>
      <c r="AC14" s="17">
        <v>2132</v>
      </c>
      <c r="AD14" s="15" t="s">
        <v>30</v>
      </c>
      <c r="AE14" s="17">
        <f t="shared" si="10"/>
        <v>5181</v>
      </c>
      <c r="AF14" s="17">
        <f t="shared" si="11"/>
        <v>182</v>
      </c>
      <c r="AG14" s="17">
        <f t="shared" si="11"/>
        <v>4999</v>
      </c>
      <c r="AH14" s="16">
        <v>1312</v>
      </c>
      <c r="AI14" s="16">
        <v>67</v>
      </c>
      <c r="AJ14" s="16">
        <v>1245</v>
      </c>
      <c r="AK14" s="17">
        <f t="shared" si="12"/>
        <v>1805</v>
      </c>
      <c r="AL14" s="17">
        <f t="shared" si="13"/>
        <v>91</v>
      </c>
      <c r="AM14" s="17">
        <f t="shared" si="13"/>
        <v>1714</v>
      </c>
      <c r="AN14" s="16">
        <v>1217</v>
      </c>
      <c r="AO14" s="16">
        <v>71</v>
      </c>
      <c r="AP14" s="16">
        <v>1146</v>
      </c>
      <c r="AQ14" s="18">
        <v>588</v>
      </c>
      <c r="AR14" s="18">
        <v>20</v>
      </c>
      <c r="AS14" s="18">
        <v>568</v>
      </c>
      <c r="AT14" s="16">
        <v>2064</v>
      </c>
      <c r="AU14" s="18">
        <v>24</v>
      </c>
      <c r="AV14" s="18">
        <v>2040</v>
      </c>
      <c r="AW14" s="19">
        <f t="shared" si="14"/>
        <v>187</v>
      </c>
      <c r="AX14" s="17">
        <f t="shared" si="15"/>
        <v>69</v>
      </c>
      <c r="AY14" s="17">
        <f t="shared" si="15"/>
        <v>118</v>
      </c>
      <c r="AZ14" s="17">
        <v>53</v>
      </c>
      <c r="BA14" s="16">
        <v>27</v>
      </c>
      <c r="BB14" s="16">
        <v>26</v>
      </c>
      <c r="BC14" s="16">
        <v>134</v>
      </c>
      <c r="BD14" s="18">
        <v>42</v>
      </c>
      <c r="BE14" s="18">
        <v>92</v>
      </c>
    </row>
    <row r="15" spans="1:57" s="1" customFormat="1" ht="15.95" customHeight="1" x14ac:dyDescent="0.25">
      <c r="A15" s="15" t="s">
        <v>31</v>
      </c>
      <c r="B15" s="16">
        <f t="shared" si="1"/>
        <v>14627</v>
      </c>
      <c r="C15" s="17">
        <f t="shared" si="2"/>
        <v>7199</v>
      </c>
      <c r="D15" s="16">
        <f t="shared" si="3"/>
        <v>634</v>
      </c>
      <c r="E15" s="16">
        <f t="shared" si="3"/>
        <v>6565</v>
      </c>
      <c r="F15" s="17">
        <f t="shared" si="4"/>
        <v>5315</v>
      </c>
      <c r="G15" s="16">
        <v>77</v>
      </c>
      <c r="H15" s="16">
        <v>5238</v>
      </c>
      <c r="I15" s="17">
        <f t="shared" si="5"/>
        <v>1884</v>
      </c>
      <c r="J15" s="16">
        <v>557</v>
      </c>
      <c r="K15" s="16">
        <v>1327</v>
      </c>
      <c r="L15" s="17">
        <f t="shared" si="6"/>
        <v>7428</v>
      </c>
      <c r="M15" s="17">
        <f t="shared" si="7"/>
        <v>379</v>
      </c>
      <c r="N15" s="17">
        <f t="shared" si="7"/>
        <v>7049</v>
      </c>
      <c r="O15" s="17">
        <v>1567</v>
      </c>
      <c r="P15" s="16">
        <v>116</v>
      </c>
      <c r="Q15" s="16">
        <v>1451</v>
      </c>
      <c r="R15" s="17">
        <f t="shared" si="8"/>
        <v>2488</v>
      </c>
      <c r="S15" s="17">
        <f t="shared" si="9"/>
        <v>174</v>
      </c>
      <c r="T15" s="17">
        <f t="shared" si="9"/>
        <v>2314</v>
      </c>
      <c r="U15" s="17">
        <v>1417</v>
      </c>
      <c r="V15" s="17">
        <v>101</v>
      </c>
      <c r="W15" s="17">
        <v>1316</v>
      </c>
      <c r="X15" s="17">
        <v>1071</v>
      </c>
      <c r="Y15" s="16">
        <v>73</v>
      </c>
      <c r="Z15" s="16">
        <v>998</v>
      </c>
      <c r="AA15" s="17">
        <v>3373</v>
      </c>
      <c r="AB15" s="16">
        <v>89</v>
      </c>
      <c r="AC15" s="17">
        <v>3284</v>
      </c>
      <c r="AD15" s="15" t="s">
        <v>31</v>
      </c>
      <c r="AE15" s="17">
        <f t="shared" si="10"/>
        <v>7154</v>
      </c>
      <c r="AF15" s="17">
        <f t="shared" si="11"/>
        <v>270</v>
      </c>
      <c r="AG15" s="17">
        <f t="shared" si="11"/>
        <v>6884</v>
      </c>
      <c r="AH15" s="16">
        <v>1567</v>
      </c>
      <c r="AI15" s="16">
        <v>116</v>
      </c>
      <c r="AJ15" s="16">
        <v>1451</v>
      </c>
      <c r="AK15" s="17">
        <f t="shared" si="12"/>
        <v>2389</v>
      </c>
      <c r="AL15" s="17">
        <f t="shared" si="13"/>
        <v>126</v>
      </c>
      <c r="AM15" s="17">
        <f t="shared" si="13"/>
        <v>2263</v>
      </c>
      <c r="AN15" s="16">
        <v>1417</v>
      </c>
      <c r="AO15" s="16">
        <v>101</v>
      </c>
      <c r="AP15" s="16">
        <v>1316</v>
      </c>
      <c r="AQ15" s="18">
        <v>972</v>
      </c>
      <c r="AR15" s="18">
        <v>25</v>
      </c>
      <c r="AS15" s="18">
        <v>947</v>
      </c>
      <c r="AT15" s="16">
        <v>3198</v>
      </c>
      <c r="AU15" s="18">
        <v>28</v>
      </c>
      <c r="AV15" s="18">
        <v>3170</v>
      </c>
      <c r="AW15" s="19">
        <f t="shared" si="14"/>
        <v>274</v>
      </c>
      <c r="AX15" s="17">
        <f t="shared" si="15"/>
        <v>109</v>
      </c>
      <c r="AY15" s="17">
        <f t="shared" si="15"/>
        <v>165</v>
      </c>
      <c r="AZ15" s="17">
        <v>99</v>
      </c>
      <c r="BA15" s="16">
        <v>48</v>
      </c>
      <c r="BB15" s="16">
        <v>51</v>
      </c>
      <c r="BC15" s="16">
        <v>175</v>
      </c>
      <c r="BD15" s="18">
        <v>61</v>
      </c>
      <c r="BE15" s="18">
        <v>114</v>
      </c>
    </row>
    <row r="16" spans="1:57" s="1" customFormat="1" ht="15.95" customHeight="1" x14ac:dyDescent="0.25">
      <c r="A16" s="15" t="s">
        <v>32</v>
      </c>
      <c r="B16" s="16">
        <f t="shared" si="1"/>
        <v>14828</v>
      </c>
      <c r="C16" s="17">
        <f t="shared" si="2"/>
        <v>6347</v>
      </c>
      <c r="D16" s="16">
        <f t="shared" si="3"/>
        <v>340</v>
      </c>
      <c r="E16" s="16">
        <f t="shared" si="3"/>
        <v>6007</v>
      </c>
      <c r="F16" s="17">
        <f t="shared" si="4"/>
        <v>5038</v>
      </c>
      <c r="G16" s="16">
        <v>39</v>
      </c>
      <c r="H16" s="16">
        <v>4999</v>
      </c>
      <c r="I16" s="17">
        <f t="shared" si="5"/>
        <v>1309</v>
      </c>
      <c r="J16" s="16">
        <v>301</v>
      </c>
      <c r="K16" s="16">
        <v>1008</v>
      </c>
      <c r="L16" s="17">
        <f t="shared" si="6"/>
        <v>8481</v>
      </c>
      <c r="M16" s="17">
        <f t="shared" si="7"/>
        <v>314</v>
      </c>
      <c r="N16" s="17">
        <f t="shared" si="7"/>
        <v>8167</v>
      </c>
      <c r="O16" s="17">
        <v>1952</v>
      </c>
      <c r="P16" s="16">
        <v>121</v>
      </c>
      <c r="Q16" s="16">
        <v>1831</v>
      </c>
      <c r="R16" s="17">
        <f t="shared" si="8"/>
        <v>2447</v>
      </c>
      <c r="S16" s="17">
        <f t="shared" si="9"/>
        <v>147</v>
      </c>
      <c r="T16" s="17">
        <f t="shared" si="9"/>
        <v>2300</v>
      </c>
      <c r="U16" s="17">
        <v>1542</v>
      </c>
      <c r="V16" s="17">
        <v>95</v>
      </c>
      <c r="W16" s="17">
        <v>1447</v>
      </c>
      <c r="X16" s="17">
        <v>905</v>
      </c>
      <c r="Y16" s="16">
        <v>52</v>
      </c>
      <c r="Z16" s="16">
        <v>853</v>
      </c>
      <c r="AA16" s="17">
        <v>4082</v>
      </c>
      <c r="AB16" s="16">
        <v>46</v>
      </c>
      <c r="AC16" s="17">
        <v>4036</v>
      </c>
      <c r="AD16" s="15" t="s">
        <v>32</v>
      </c>
      <c r="AE16" s="17">
        <f t="shared" si="10"/>
        <v>8311</v>
      </c>
      <c r="AF16" s="17">
        <f t="shared" si="11"/>
        <v>269</v>
      </c>
      <c r="AG16" s="17">
        <f t="shared" si="11"/>
        <v>8042</v>
      </c>
      <c r="AH16" s="16">
        <v>1952</v>
      </c>
      <c r="AI16" s="16">
        <v>121</v>
      </c>
      <c r="AJ16" s="16">
        <v>1831</v>
      </c>
      <c r="AK16" s="17">
        <f t="shared" si="12"/>
        <v>2382</v>
      </c>
      <c r="AL16" s="17">
        <f t="shared" si="13"/>
        <v>117</v>
      </c>
      <c r="AM16" s="17">
        <f t="shared" si="13"/>
        <v>2265</v>
      </c>
      <c r="AN16" s="16">
        <v>1542</v>
      </c>
      <c r="AO16" s="16">
        <v>95</v>
      </c>
      <c r="AP16" s="16">
        <v>1447</v>
      </c>
      <c r="AQ16" s="18">
        <v>840</v>
      </c>
      <c r="AR16" s="18">
        <v>22</v>
      </c>
      <c r="AS16" s="18">
        <v>818</v>
      </c>
      <c r="AT16" s="16">
        <v>3977</v>
      </c>
      <c r="AU16" s="18">
        <v>31</v>
      </c>
      <c r="AV16" s="18">
        <v>3946</v>
      </c>
      <c r="AW16" s="19">
        <f t="shared" si="14"/>
        <v>170</v>
      </c>
      <c r="AX16" s="17">
        <f t="shared" si="15"/>
        <v>45</v>
      </c>
      <c r="AY16" s="17">
        <f t="shared" si="15"/>
        <v>125</v>
      </c>
      <c r="AZ16" s="17">
        <v>65</v>
      </c>
      <c r="BA16" s="16">
        <v>30</v>
      </c>
      <c r="BB16" s="16">
        <v>35</v>
      </c>
      <c r="BC16" s="16">
        <v>105</v>
      </c>
      <c r="BD16" s="18">
        <v>15</v>
      </c>
      <c r="BE16" s="18">
        <v>90</v>
      </c>
    </row>
    <row r="17" spans="1:57" s="1" customFormat="1" ht="15.95" customHeight="1" x14ac:dyDescent="0.25">
      <c r="A17" s="15" t="s">
        <v>33</v>
      </c>
      <c r="B17" s="16">
        <f t="shared" si="1"/>
        <v>24295</v>
      </c>
      <c r="C17" s="17">
        <f t="shared" si="2"/>
        <v>11453</v>
      </c>
      <c r="D17" s="16">
        <f t="shared" si="3"/>
        <v>745</v>
      </c>
      <c r="E17" s="16">
        <f t="shared" si="3"/>
        <v>10708</v>
      </c>
      <c r="F17" s="17">
        <f t="shared" si="4"/>
        <v>8920</v>
      </c>
      <c r="G17" s="16">
        <v>70</v>
      </c>
      <c r="H17" s="16">
        <v>8850</v>
      </c>
      <c r="I17" s="17">
        <f t="shared" si="5"/>
        <v>2533</v>
      </c>
      <c r="J17" s="16">
        <v>675</v>
      </c>
      <c r="K17" s="16">
        <v>1858</v>
      </c>
      <c r="L17" s="17">
        <f t="shared" si="6"/>
        <v>12842</v>
      </c>
      <c r="M17" s="17">
        <f t="shared" si="7"/>
        <v>497</v>
      </c>
      <c r="N17" s="17">
        <f t="shared" si="7"/>
        <v>12345</v>
      </c>
      <c r="O17" s="17">
        <v>3225</v>
      </c>
      <c r="P17" s="16">
        <v>131</v>
      </c>
      <c r="Q17" s="16">
        <v>3094</v>
      </c>
      <c r="R17" s="17">
        <f t="shared" si="8"/>
        <v>4370</v>
      </c>
      <c r="S17" s="17">
        <f t="shared" si="9"/>
        <v>269</v>
      </c>
      <c r="T17" s="17">
        <f t="shared" si="9"/>
        <v>4101</v>
      </c>
      <c r="U17" s="17">
        <v>2924</v>
      </c>
      <c r="V17" s="17">
        <v>187</v>
      </c>
      <c r="W17" s="17">
        <v>2737</v>
      </c>
      <c r="X17" s="17">
        <v>1446</v>
      </c>
      <c r="Y17" s="16">
        <v>82</v>
      </c>
      <c r="Z17" s="16">
        <v>1364</v>
      </c>
      <c r="AA17" s="17">
        <v>5247</v>
      </c>
      <c r="AB17" s="16">
        <v>97</v>
      </c>
      <c r="AC17" s="17">
        <v>5150</v>
      </c>
      <c r="AD17" s="15" t="s">
        <v>33</v>
      </c>
      <c r="AE17" s="17">
        <f t="shared" si="10"/>
        <v>12487</v>
      </c>
      <c r="AF17" s="17">
        <f t="shared" si="11"/>
        <v>387</v>
      </c>
      <c r="AG17" s="17">
        <f t="shared" si="11"/>
        <v>12100</v>
      </c>
      <c r="AH17" s="16">
        <v>3225</v>
      </c>
      <c r="AI17" s="16">
        <v>131</v>
      </c>
      <c r="AJ17" s="16">
        <v>3094</v>
      </c>
      <c r="AK17" s="17">
        <f t="shared" si="12"/>
        <v>4267</v>
      </c>
      <c r="AL17" s="17">
        <f t="shared" si="13"/>
        <v>216</v>
      </c>
      <c r="AM17" s="17">
        <f t="shared" si="13"/>
        <v>4051</v>
      </c>
      <c r="AN17" s="16">
        <v>2924</v>
      </c>
      <c r="AO17" s="16">
        <v>187</v>
      </c>
      <c r="AP17" s="16">
        <v>2737</v>
      </c>
      <c r="AQ17" s="18">
        <v>1343</v>
      </c>
      <c r="AR17" s="18">
        <v>29</v>
      </c>
      <c r="AS17" s="18">
        <v>1314</v>
      </c>
      <c r="AT17" s="16">
        <v>4995</v>
      </c>
      <c r="AU17" s="18">
        <v>40</v>
      </c>
      <c r="AV17" s="18">
        <v>4955</v>
      </c>
      <c r="AW17" s="19">
        <f t="shared" si="14"/>
        <v>355</v>
      </c>
      <c r="AX17" s="17">
        <f t="shared" si="15"/>
        <v>110</v>
      </c>
      <c r="AY17" s="17">
        <f t="shared" si="15"/>
        <v>245</v>
      </c>
      <c r="AZ17" s="17">
        <v>103</v>
      </c>
      <c r="BA17" s="16">
        <v>53</v>
      </c>
      <c r="BB17" s="16">
        <v>50</v>
      </c>
      <c r="BC17" s="16">
        <v>252</v>
      </c>
      <c r="BD17" s="18">
        <v>57</v>
      </c>
      <c r="BE17" s="18">
        <v>195</v>
      </c>
    </row>
    <row r="18" spans="1:57" s="1" customFormat="1" ht="30.2" customHeight="1" x14ac:dyDescent="0.25">
      <c r="A18" s="15" t="s">
        <v>34</v>
      </c>
      <c r="B18" s="16">
        <f t="shared" si="1"/>
        <v>11309</v>
      </c>
      <c r="C18" s="17">
        <f t="shared" si="2"/>
        <v>5343</v>
      </c>
      <c r="D18" s="16">
        <f t="shared" si="3"/>
        <v>295</v>
      </c>
      <c r="E18" s="16">
        <f t="shared" si="3"/>
        <v>5048</v>
      </c>
      <c r="F18" s="17">
        <f t="shared" si="4"/>
        <v>4365</v>
      </c>
      <c r="G18" s="16">
        <v>27</v>
      </c>
      <c r="H18" s="16">
        <v>4338</v>
      </c>
      <c r="I18" s="17">
        <f t="shared" si="5"/>
        <v>978</v>
      </c>
      <c r="J18" s="16">
        <v>268</v>
      </c>
      <c r="K18" s="16">
        <v>710</v>
      </c>
      <c r="L18" s="17">
        <f t="shared" si="6"/>
        <v>5966</v>
      </c>
      <c r="M18" s="17">
        <f t="shared" si="7"/>
        <v>282</v>
      </c>
      <c r="N18" s="17">
        <f t="shared" si="7"/>
        <v>5684</v>
      </c>
      <c r="O18" s="17">
        <v>1853</v>
      </c>
      <c r="P18" s="16">
        <v>88</v>
      </c>
      <c r="Q18" s="16">
        <v>1765</v>
      </c>
      <c r="R18" s="17">
        <f t="shared" si="8"/>
        <v>1775</v>
      </c>
      <c r="S18" s="17">
        <f t="shared" si="9"/>
        <v>139</v>
      </c>
      <c r="T18" s="17">
        <f t="shared" si="9"/>
        <v>1636</v>
      </c>
      <c r="U18" s="17">
        <v>1179</v>
      </c>
      <c r="V18" s="17">
        <v>85</v>
      </c>
      <c r="W18" s="17">
        <v>1094</v>
      </c>
      <c r="X18" s="17">
        <v>596</v>
      </c>
      <c r="Y18" s="16">
        <v>54</v>
      </c>
      <c r="Z18" s="16">
        <v>542</v>
      </c>
      <c r="AA18" s="17">
        <v>2338</v>
      </c>
      <c r="AB18" s="16">
        <v>55</v>
      </c>
      <c r="AC18" s="17">
        <v>2283</v>
      </c>
      <c r="AD18" s="15" t="s">
        <v>34</v>
      </c>
      <c r="AE18" s="17">
        <f t="shared" si="10"/>
        <v>5799</v>
      </c>
      <c r="AF18" s="17">
        <f t="shared" si="11"/>
        <v>211</v>
      </c>
      <c r="AG18" s="17">
        <f t="shared" si="11"/>
        <v>5588</v>
      </c>
      <c r="AH18" s="16">
        <v>1853</v>
      </c>
      <c r="AI18" s="16">
        <v>88</v>
      </c>
      <c r="AJ18" s="16">
        <v>1765</v>
      </c>
      <c r="AK18" s="17">
        <f t="shared" si="12"/>
        <v>1715</v>
      </c>
      <c r="AL18" s="17">
        <f t="shared" si="13"/>
        <v>105</v>
      </c>
      <c r="AM18" s="17">
        <f t="shared" si="13"/>
        <v>1610</v>
      </c>
      <c r="AN18" s="16">
        <v>1179</v>
      </c>
      <c r="AO18" s="16">
        <v>85</v>
      </c>
      <c r="AP18" s="16">
        <v>1094</v>
      </c>
      <c r="AQ18" s="18">
        <v>536</v>
      </c>
      <c r="AR18" s="18">
        <v>20</v>
      </c>
      <c r="AS18" s="18">
        <v>516</v>
      </c>
      <c r="AT18" s="16">
        <v>2231</v>
      </c>
      <c r="AU18" s="18">
        <v>18</v>
      </c>
      <c r="AV18" s="18">
        <v>2213</v>
      </c>
      <c r="AW18" s="19">
        <f t="shared" si="14"/>
        <v>167</v>
      </c>
      <c r="AX18" s="17">
        <f t="shared" si="15"/>
        <v>71</v>
      </c>
      <c r="AY18" s="17">
        <f t="shared" si="15"/>
        <v>96</v>
      </c>
      <c r="AZ18" s="17">
        <v>60</v>
      </c>
      <c r="BA18" s="16">
        <v>34</v>
      </c>
      <c r="BB18" s="16">
        <v>26</v>
      </c>
      <c r="BC18" s="16">
        <v>107</v>
      </c>
      <c r="BD18" s="18">
        <v>37</v>
      </c>
      <c r="BE18" s="18">
        <v>70</v>
      </c>
    </row>
    <row r="19" spans="1:57" s="1" customFormat="1" ht="15.95" customHeight="1" x14ac:dyDescent="0.25">
      <c r="A19" s="15" t="s">
        <v>35</v>
      </c>
      <c r="B19" s="16">
        <f t="shared" si="1"/>
        <v>16798</v>
      </c>
      <c r="C19" s="17">
        <f t="shared" si="2"/>
        <v>7650</v>
      </c>
      <c r="D19" s="16">
        <f t="shared" si="3"/>
        <v>263</v>
      </c>
      <c r="E19" s="16">
        <f t="shared" si="3"/>
        <v>7387</v>
      </c>
      <c r="F19" s="17">
        <f t="shared" si="4"/>
        <v>6315</v>
      </c>
      <c r="G19" s="16">
        <v>18</v>
      </c>
      <c r="H19" s="16">
        <v>6297</v>
      </c>
      <c r="I19" s="17">
        <f t="shared" si="5"/>
        <v>1335</v>
      </c>
      <c r="J19" s="16">
        <v>245</v>
      </c>
      <c r="K19" s="16">
        <v>1090</v>
      </c>
      <c r="L19" s="17">
        <f t="shared" si="6"/>
        <v>9148</v>
      </c>
      <c r="M19" s="17">
        <f t="shared" si="7"/>
        <v>260</v>
      </c>
      <c r="N19" s="17">
        <f t="shared" si="7"/>
        <v>8888</v>
      </c>
      <c r="O19" s="17">
        <v>2762</v>
      </c>
      <c r="P19" s="16">
        <v>142</v>
      </c>
      <c r="Q19" s="16">
        <v>2620</v>
      </c>
      <c r="R19" s="17">
        <f t="shared" si="8"/>
        <v>2430</v>
      </c>
      <c r="S19" s="17">
        <f t="shared" si="9"/>
        <v>89</v>
      </c>
      <c r="T19" s="17">
        <f t="shared" si="9"/>
        <v>2341</v>
      </c>
      <c r="U19" s="17">
        <v>1572</v>
      </c>
      <c r="V19" s="17">
        <v>66</v>
      </c>
      <c r="W19" s="17">
        <v>1506</v>
      </c>
      <c r="X19" s="17">
        <v>858</v>
      </c>
      <c r="Y19" s="16">
        <v>23</v>
      </c>
      <c r="Z19" s="16">
        <v>835</v>
      </c>
      <c r="AA19" s="17">
        <v>3956</v>
      </c>
      <c r="AB19" s="16">
        <v>29</v>
      </c>
      <c r="AC19" s="17">
        <v>3927</v>
      </c>
      <c r="AD19" s="15" t="s">
        <v>35</v>
      </c>
      <c r="AE19" s="17">
        <f t="shared" si="10"/>
        <v>8991</v>
      </c>
      <c r="AF19" s="17">
        <f t="shared" si="11"/>
        <v>225</v>
      </c>
      <c r="AG19" s="17">
        <f t="shared" si="11"/>
        <v>8766</v>
      </c>
      <c r="AH19" s="16">
        <v>2762</v>
      </c>
      <c r="AI19" s="16">
        <v>142</v>
      </c>
      <c r="AJ19" s="16">
        <v>2620</v>
      </c>
      <c r="AK19" s="17">
        <f t="shared" si="12"/>
        <v>2378</v>
      </c>
      <c r="AL19" s="17">
        <f t="shared" si="13"/>
        <v>73</v>
      </c>
      <c r="AM19" s="17">
        <f t="shared" si="13"/>
        <v>2305</v>
      </c>
      <c r="AN19" s="16">
        <v>1572</v>
      </c>
      <c r="AO19" s="16">
        <v>66</v>
      </c>
      <c r="AP19" s="16">
        <v>1506</v>
      </c>
      <c r="AQ19" s="18">
        <v>806</v>
      </c>
      <c r="AR19" s="18">
        <v>7</v>
      </c>
      <c r="AS19" s="18">
        <v>799</v>
      </c>
      <c r="AT19" s="16">
        <v>3851</v>
      </c>
      <c r="AU19" s="18">
        <v>10</v>
      </c>
      <c r="AV19" s="18">
        <v>3841</v>
      </c>
      <c r="AW19" s="19">
        <f t="shared" si="14"/>
        <v>157</v>
      </c>
      <c r="AX19" s="17">
        <f t="shared" si="15"/>
        <v>35</v>
      </c>
      <c r="AY19" s="17">
        <f t="shared" si="15"/>
        <v>122</v>
      </c>
      <c r="AZ19" s="17">
        <v>52</v>
      </c>
      <c r="BA19" s="16">
        <v>16</v>
      </c>
      <c r="BB19" s="16">
        <v>36</v>
      </c>
      <c r="BC19" s="16">
        <v>105</v>
      </c>
      <c r="BD19" s="18">
        <v>19</v>
      </c>
      <c r="BE19" s="18">
        <v>86</v>
      </c>
    </row>
    <row r="20" spans="1:57" s="1" customFormat="1" ht="15.95" customHeight="1" x14ac:dyDescent="0.25">
      <c r="A20" s="15" t="s">
        <v>36</v>
      </c>
      <c r="B20" s="16">
        <f t="shared" si="1"/>
        <v>13423</v>
      </c>
      <c r="C20" s="17">
        <f t="shared" si="2"/>
        <v>5879</v>
      </c>
      <c r="D20" s="16">
        <f t="shared" si="3"/>
        <v>207</v>
      </c>
      <c r="E20" s="16">
        <f t="shared" si="3"/>
        <v>5672</v>
      </c>
      <c r="F20" s="17">
        <f t="shared" si="4"/>
        <v>5040</v>
      </c>
      <c r="G20" s="16">
        <v>20</v>
      </c>
      <c r="H20" s="16">
        <v>5020</v>
      </c>
      <c r="I20" s="17">
        <f t="shared" si="5"/>
        <v>839</v>
      </c>
      <c r="J20" s="16">
        <v>187</v>
      </c>
      <c r="K20" s="16">
        <v>652</v>
      </c>
      <c r="L20" s="17">
        <f t="shared" si="6"/>
        <v>7544</v>
      </c>
      <c r="M20" s="17">
        <f t="shared" si="7"/>
        <v>271</v>
      </c>
      <c r="N20" s="17">
        <f t="shared" si="7"/>
        <v>7273</v>
      </c>
      <c r="O20" s="17">
        <v>2353</v>
      </c>
      <c r="P20" s="16">
        <v>146</v>
      </c>
      <c r="Q20" s="16">
        <v>2207</v>
      </c>
      <c r="R20" s="17">
        <f t="shared" si="8"/>
        <v>1724</v>
      </c>
      <c r="S20" s="17">
        <f t="shared" si="9"/>
        <v>80</v>
      </c>
      <c r="T20" s="17">
        <f t="shared" si="9"/>
        <v>1644</v>
      </c>
      <c r="U20" s="17">
        <v>1081</v>
      </c>
      <c r="V20" s="17">
        <v>52</v>
      </c>
      <c r="W20" s="17">
        <v>1029</v>
      </c>
      <c r="X20" s="17">
        <v>643</v>
      </c>
      <c r="Y20" s="16">
        <v>28</v>
      </c>
      <c r="Z20" s="16">
        <v>615</v>
      </c>
      <c r="AA20" s="17">
        <v>3467</v>
      </c>
      <c r="AB20" s="16">
        <v>45</v>
      </c>
      <c r="AC20" s="17">
        <v>3422</v>
      </c>
      <c r="AD20" s="15" t="s">
        <v>36</v>
      </c>
      <c r="AE20" s="17">
        <f t="shared" si="10"/>
        <v>7423</v>
      </c>
      <c r="AF20" s="17">
        <f t="shared" si="11"/>
        <v>233</v>
      </c>
      <c r="AG20" s="17">
        <f t="shared" si="11"/>
        <v>7190</v>
      </c>
      <c r="AH20" s="16">
        <v>2353</v>
      </c>
      <c r="AI20" s="16">
        <v>146</v>
      </c>
      <c r="AJ20" s="16">
        <v>2207</v>
      </c>
      <c r="AK20" s="17">
        <f t="shared" si="12"/>
        <v>1693</v>
      </c>
      <c r="AL20" s="17">
        <f t="shared" si="13"/>
        <v>64</v>
      </c>
      <c r="AM20" s="17">
        <f t="shared" si="13"/>
        <v>1629</v>
      </c>
      <c r="AN20" s="16">
        <v>1081</v>
      </c>
      <c r="AO20" s="16">
        <v>52</v>
      </c>
      <c r="AP20" s="16">
        <v>1029</v>
      </c>
      <c r="AQ20" s="18">
        <v>612</v>
      </c>
      <c r="AR20" s="18">
        <v>12</v>
      </c>
      <c r="AS20" s="18">
        <v>600</v>
      </c>
      <c r="AT20" s="16">
        <v>3377</v>
      </c>
      <c r="AU20" s="18">
        <v>23</v>
      </c>
      <c r="AV20" s="18">
        <v>3354</v>
      </c>
      <c r="AW20" s="19">
        <f t="shared" si="14"/>
        <v>121</v>
      </c>
      <c r="AX20" s="17">
        <f t="shared" si="15"/>
        <v>38</v>
      </c>
      <c r="AY20" s="17">
        <f t="shared" si="15"/>
        <v>83</v>
      </c>
      <c r="AZ20" s="17">
        <v>31</v>
      </c>
      <c r="BA20" s="16">
        <v>16</v>
      </c>
      <c r="BB20" s="16">
        <v>15</v>
      </c>
      <c r="BC20" s="16">
        <v>90</v>
      </c>
      <c r="BD20" s="18">
        <v>22</v>
      </c>
      <c r="BE20" s="18">
        <v>68</v>
      </c>
    </row>
    <row r="21" spans="1:57" s="1" customFormat="1" ht="15.95" customHeight="1" x14ac:dyDescent="0.25">
      <c r="A21" s="15" t="s">
        <v>37</v>
      </c>
      <c r="B21" s="16">
        <f t="shared" si="1"/>
        <v>19781</v>
      </c>
      <c r="C21" s="17">
        <f t="shared" si="2"/>
        <v>8649</v>
      </c>
      <c r="D21" s="16">
        <f t="shared" si="3"/>
        <v>401</v>
      </c>
      <c r="E21" s="16">
        <f t="shared" si="3"/>
        <v>8248</v>
      </c>
      <c r="F21" s="17">
        <f t="shared" si="4"/>
        <v>7233</v>
      </c>
      <c r="G21" s="16">
        <v>41</v>
      </c>
      <c r="H21" s="16">
        <v>7192</v>
      </c>
      <c r="I21" s="17">
        <f t="shared" si="5"/>
        <v>1416</v>
      </c>
      <c r="J21" s="16">
        <v>360</v>
      </c>
      <c r="K21" s="16">
        <v>1056</v>
      </c>
      <c r="L21" s="17">
        <f t="shared" si="6"/>
        <v>11132</v>
      </c>
      <c r="M21" s="17">
        <f t="shared" si="7"/>
        <v>687</v>
      </c>
      <c r="N21" s="17">
        <f t="shared" si="7"/>
        <v>10445</v>
      </c>
      <c r="O21" s="17">
        <v>4085</v>
      </c>
      <c r="P21" s="16">
        <v>382</v>
      </c>
      <c r="Q21" s="16">
        <v>3703</v>
      </c>
      <c r="R21" s="17">
        <f t="shared" si="8"/>
        <v>2726</v>
      </c>
      <c r="S21" s="17">
        <f t="shared" si="9"/>
        <v>225</v>
      </c>
      <c r="T21" s="17">
        <f t="shared" si="9"/>
        <v>2501</v>
      </c>
      <c r="U21" s="17">
        <v>1743</v>
      </c>
      <c r="V21" s="17">
        <v>150</v>
      </c>
      <c r="W21" s="17">
        <v>1593</v>
      </c>
      <c r="X21" s="17">
        <v>983</v>
      </c>
      <c r="Y21" s="16">
        <v>75</v>
      </c>
      <c r="Z21" s="16">
        <v>908</v>
      </c>
      <c r="AA21" s="17">
        <v>4321</v>
      </c>
      <c r="AB21" s="16">
        <v>80</v>
      </c>
      <c r="AC21" s="17">
        <v>4241</v>
      </c>
      <c r="AD21" s="15" t="s">
        <v>37</v>
      </c>
      <c r="AE21" s="17">
        <f t="shared" si="10"/>
        <v>10837</v>
      </c>
      <c r="AF21" s="17">
        <f t="shared" si="11"/>
        <v>611</v>
      </c>
      <c r="AG21" s="17">
        <f t="shared" si="11"/>
        <v>10226</v>
      </c>
      <c r="AH21" s="16">
        <v>4085</v>
      </c>
      <c r="AI21" s="16">
        <v>382</v>
      </c>
      <c r="AJ21" s="16">
        <v>3703</v>
      </c>
      <c r="AK21" s="17">
        <f t="shared" si="12"/>
        <v>2633</v>
      </c>
      <c r="AL21" s="17">
        <f t="shared" si="13"/>
        <v>189</v>
      </c>
      <c r="AM21" s="17">
        <f t="shared" si="13"/>
        <v>2444</v>
      </c>
      <c r="AN21" s="16">
        <v>1743</v>
      </c>
      <c r="AO21" s="16">
        <v>150</v>
      </c>
      <c r="AP21" s="16">
        <v>1593</v>
      </c>
      <c r="AQ21" s="18">
        <v>890</v>
      </c>
      <c r="AR21" s="18">
        <v>39</v>
      </c>
      <c r="AS21" s="18">
        <v>851</v>
      </c>
      <c r="AT21" s="16">
        <v>4119</v>
      </c>
      <c r="AU21" s="18">
        <v>40</v>
      </c>
      <c r="AV21" s="18">
        <v>4079</v>
      </c>
      <c r="AW21" s="19">
        <f t="shared" si="14"/>
        <v>295</v>
      </c>
      <c r="AX21" s="17">
        <f t="shared" si="15"/>
        <v>76</v>
      </c>
      <c r="AY21" s="17">
        <f t="shared" si="15"/>
        <v>219</v>
      </c>
      <c r="AZ21" s="17">
        <v>93</v>
      </c>
      <c r="BA21" s="16">
        <v>36</v>
      </c>
      <c r="BB21" s="16">
        <v>57</v>
      </c>
      <c r="BC21" s="16">
        <v>202</v>
      </c>
      <c r="BD21" s="18">
        <v>40</v>
      </c>
      <c r="BE21" s="18">
        <v>162</v>
      </c>
    </row>
    <row r="22" spans="1:57" s="1" customFormat="1" ht="30.2" customHeight="1" x14ac:dyDescent="0.25">
      <c r="A22" s="15" t="s">
        <v>38</v>
      </c>
      <c r="B22" s="16">
        <f t="shared" si="1"/>
        <v>4510</v>
      </c>
      <c r="C22" s="17">
        <f t="shared" si="2"/>
        <v>1667</v>
      </c>
      <c r="D22" s="16">
        <f t="shared" si="3"/>
        <v>170</v>
      </c>
      <c r="E22" s="16">
        <f t="shared" si="3"/>
        <v>1497</v>
      </c>
      <c r="F22" s="17">
        <f t="shared" si="4"/>
        <v>1279</v>
      </c>
      <c r="G22" s="16">
        <v>8</v>
      </c>
      <c r="H22" s="16">
        <v>1271</v>
      </c>
      <c r="I22" s="17">
        <f t="shared" si="5"/>
        <v>388</v>
      </c>
      <c r="J22" s="16">
        <v>162</v>
      </c>
      <c r="K22" s="16">
        <v>226</v>
      </c>
      <c r="L22" s="17">
        <f t="shared" si="6"/>
        <v>2843</v>
      </c>
      <c r="M22" s="17">
        <f t="shared" si="7"/>
        <v>173</v>
      </c>
      <c r="N22" s="17">
        <f t="shared" si="7"/>
        <v>2670</v>
      </c>
      <c r="O22" s="17">
        <v>965</v>
      </c>
      <c r="P22" s="16">
        <v>92</v>
      </c>
      <c r="Q22" s="16">
        <v>873</v>
      </c>
      <c r="R22" s="17">
        <f t="shared" si="8"/>
        <v>775</v>
      </c>
      <c r="S22" s="17">
        <f t="shared" si="9"/>
        <v>53</v>
      </c>
      <c r="T22" s="17">
        <f t="shared" si="9"/>
        <v>722</v>
      </c>
      <c r="U22" s="17">
        <v>456</v>
      </c>
      <c r="V22" s="17">
        <v>26</v>
      </c>
      <c r="W22" s="17">
        <v>430</v>
      </c>
      <c r="X22" s="17">
        <v>319</v>
      </c>
      <c r="Y22" s="16">
        <v>27</v>
      </c>
      <c r="Z22" s="16">
        <v>292</v>
      </c>
      <c r="AA22" s="17">
        <v>1103</v>
      </c>
      <c r="AB22" s="16">
        <v>28</v>
      </c>
      <c r="AC22" s="17">
        <v>1075</v>
      </c>
      <c r="AD22" s="15" t="s">
        <v>38</v>
      </c>
      <c r="AE22" s="17">
        <f t="shared" si="10"/>
        <v>2775</v>
      </c>
      <c r="AF22" s="17">
        <f t="shared" si="11"/>
        <v>150</v>
      </c>
      <c r="AG22" s="17">
        <f t="shared" si="11"/>
        <v>2625</v>
      </c>
      <c r="AH22" s="16">
        <v>965</v>
      </c>
      <c r="AI22" s="16">
        <v>92</v>
      </c>
      <c r="AJ22" s="16">
        <v>873</v>
      </c>
      <c r="AK22" s="17">
        <f t="shared" si="12"/>
        <v>745</v>
      </c>
      <c r="AL22" s="17">
        <f t="shared" si="13"/>
        <v>39</v>
      </c>
      <c r="AM22" s="17">
        <f t="shared" si="13"/>
        <v>706</v>
      </c>
      <c r="AN22" s="16">
        <v>456</v>
      </c>
      <c r="AO22" s="16">
        <v>26</v>
      </c>
      <c r="AP22" s="16">
        <v>430</v>
      </c>
      <c r="AQ22" s="18">
        <v>289</v>
      </c>
      <c r="AR22" s="18">
        <v>13</v>
      </c>
      <c r="AS22" s="18">
        <v>276</v>
      </c>
      <c r="AT22" s="16">
        <v>1065</v>
      </c>
      <c r="AU22" s="18">
        <v>19</v>
      </c>
      <c r="AV22" s="18">
        <v>1046</v>
      </c>
      <c r="AW22" s="19">
        <f t="shared" si="14"/>
        <v>68</v>
      </c>
      <c r="AX22" s="17">
        <f t="shared" si="15"/>
        <v>23</v>
      </c>
      <c r="AY22" s="17">
        <f t="shared" si="15"/>
        <v>45</v>
      </c>
      <c r="AZ22" s="17">
        <v>30</v>
      </c>
      <c r="BA22" s="16">
        <v>14</v>
      </c>
      <c r="BB22" s="16">
        <v>16</v>
      </c>
      <c r="BC22" s="16">
        <v>38</v>
      </c>
      <c r="BD22" s="18">
        <v>9</v>
      </c>
      <c r="BE22" s="18">
        <v>29</v>
      </c>
    </row>
    <row r="23" spans="1:57" s="1" customFormat="1" ht="15.95" customHeight="1" x14ac:dyDescent="0.25">
      <c r="A23" s="15" t="s">
        <v>39</v>
      </c>
      <c r="B23" s="16">
        <f t="shared" si="1"/>
        <v>8020</v>
      </c>
      <c r="C23" s="17">
        <f t="shared" si="2"/>
        <v>2256</v>
      </c>
      <c r="D23" s="16">
        <f t="shared" si="3"/>
        <v>260</v>
      </c>
      <c r="E23" s="16">
        <f t="shared" si="3"/>
        <v>1996</v>
      </c>
      <c r="F23" s="17">
        <f t="shared" si="4"/>
        <v>1672</v>
      </c>
      <c r="G23" s="16">
        <v>23</v>
      </c>
      <c r="H23" s="16">
        <v>1649</v>
      </c>
      <c r="I23" s="17">
        <f t="shared" si="5"/>
        <v>584</v>
      </c>
      <c r="J23" s="16">
        <v>237</v>
      </c>
      <c r="K23" s="16">
        <v>347</v>
      </c>
      <c r="L23" s="17">
        <f t="shared" si="6"/>
        <v>5764</v>
      </c>
      <c r="M23" s="17">
        <f t="shared" si="7"/>
        <v>548</v>
      </c>
      <c r="N23" s="17">
        <f t="shared" si="7"/>
        <v>5216</v>
      </c>
      <c r="O23" s="17">
        <v>2477</v>
      </c>
      <c r="P23" s="16">
        <v>343</v>
      </c>
      <c r="Q23" s="16">
        <v>2134</v>
      </c>
      <c r="R23" s="17">
        <f t="shared" si="8"/>
        <v>1348</v>
      </c>
      <c r="S23" s="17">
        <f t="shared" si="9"/>
        <v>123</v>
      </c>
      <c r="T23" s="17">
        <f t="shared" si="9"/>
        <v>1225</v>
      </c>
      <c r="U23" s="17">
        <v>884</v>
      </c>
      <c r="V23" s="17">
        <v>76</v>
      </c>
      <c r="W23" s="17">
        <v>808</v>
      </c>
      <c r="X23" s="17">
        <v>464</v>
      </c>
      <c r="Y23" s="16">
        <v>47</v>
      </c>
      <c r="Z23" s="16">
        <v>417</v>
      </c>
      <c r="AA23" s="17">
        <v>1939</v>
      </c>
      <c r="AB23" s="16">
        <v>82</v>
      </c>
      <c r="AC23" s="17">
        <v>1857</v>
      </c>
      <c r="AD23" s="15" t="s">
        <v>39</v>
      </c>
      <c r="AE23" s="17">
        <f t="shared" si="10"/>
        <v>5582</v>
      </c>
      <c r="AF23" s="17">
        <f t="shared" si="11"/>
        <v>475</v>
      </c>
      <c r="AG23" s="17">
        <f t="shared" si="11"/>
        <v>5107</v>
      </c>
      <c r="AH23" s="16">
        <v>2477</v>
      </c>
      <c r="AI23" s="16">
        <v>343</v>
      </c>
      <c r="AJ23" s="16">
        <v>2134</v>
      </c>
      <c r="AK23" s="17">
        <f t="shared" si="12"/>
        <v>1304</v>
      </c>
      <c r="AL23" s="17">
        <f t="shared" si="13"/>
        <v>99</v>
      </c>
      <c r="AM23" s="17">
        <f t="shared" si="13"/>
        <v>1205</v>
      </c>
      <c r="AN23" s="16">
        <v>884</v>
      </c>
      <c r="AO23" s="16">
        <v>76</v>
      </c>
      <c r="AP23" s="16">
        <v>808</v>
      </c>
      <c r="AQ23" s="18">
        <v>420</v>
      </c>
      <c r="AR23" s="18">
        <v>23</v>
      </c>
      <c r="AS23" s="18">
        <v>397</v>
      </c>
      <c r="AT23" s="16">
        <v>1801</v>
      </c>
      <c r="AU23" s="18">
        <v>33</v>
      </c>
      <c r="AV23" s="18">
        <v>1768</v>
      </c>
      <c r="AW23" s="19">
        <f t="shared" si="14"/>
        <v>182</v>
      </c>
      <c r="AX23" s="17">
        <f t="shared" si="15"/>
        <v>73</v>
      </c>
      <c r="AY23" s="17">
        <f t="shared" si="15"/>
        <v>109</v>
      </c>
      <c r="AZ23" s="17">
        <v>44</v>
      </c>
      <c r="BA23" s="16">
        <v>24</v>
      </c>
      <c r="BB23" s="16">
        <v>20</v>
      </c>
      <c r="BC23" s="16">
        <v>138</v>
      </c>
      <c r="BD23" s="18">
        <v>49</v>
      </c>
      <c r="BE23" s="18">
        <v>89</v>
      </c>
    </row>
    <row r="24" spans="1:57" s="1" customFormat="1" ht="15.95" customHeight="1" x14ac:dyDescent="0.25">
      <c r="A24" s="15" t="s">
        <v>40</v>
      </c>
      <c r="B24" s="16">
        <f t="shared" si="1"/>
        <v>1908</v>
      </c>
      <c r="C24" s="17">
        <f t="shared" si="2"/>
        <v>1017</v>
      </c>
      <c r="D24" s="16">
        <f t="shared" si="3"/>
        <v>30</v>
      </c>
      <c r="E24" s="16">
        <f t="shared" si="3"/>
        <v>987</v>
      </c>
      <c r="F24" s="17">
        <f t="shared" si="4"/>
        <v>919</v>
      </c>
      <c r="G24" s="16">
        <v>1</v>
      </c>
      <c r="H24" s="16">
        <v>918</v>
      </c>
      <c r="I24" s="17">
        <f t="shared" si="5"/>
        <v>98</v>
      </c>
      <c r="J24" s="16">
        <v>29</v>
      </c>
      <c r="K24" s="16">
        <v>69</v>
      </c>
      <c r="L24" s="17">
        <f t="shared" si="6"/>
        <v>891</v>
      </c>
      <c r="M24" s="17">
        <f t="shared" si="7"/>
        <v>26</v>
      </c>
      <c r="N24" s="17">
        <f t="shared" si="7"/>
        <v>865</v>
      </c>
      <c r="O24" s="17">
        <v>189</v>
      </c>
      <c r="P24" s="16">
        <v>8</v>
      </c>
      <c r="Q24" s="16">
        <v>181</v>
      </c>
      <c r="R24" s="17">
        <f t="shared" si="8"/>
        <v>198</v>
      </c>
      <c r="S24" s="17">
        <f t="shared" si="9"/>
        <v>13</v>
      </c>
      <c r="T24" s="17">
        <f t="shared" si="9"/>
        <v>185</v>
      </c>
      <c r="U24" s="17">
        <v>106</v>
      </c>
      <c r="V24" s="17">
        <v>8</v>
      </c>
      <c r="W24" s="17">
        <v>98</v>
      </c>
      <c r="X24" s="17">
        <v>92</v>
      </c>
      <c r="Y24" s="16">
        <v>5</v>
      </c>
      <c r="Z24" s="16">
        <v>87</v>
      </c>
      <c r="AA24" s="17">
        <v>504</v>
      </c>
      <c r="AB24" s="16">
        <v>5</v>
      </c>
      <c r="AC24" s="17">
        <v>499</v>
      </c>
      <c r="AD24" s="15" t="s">
        <v>40</v>
      </c>
      <c r="AE24" s="17">
        <f t="shared" si="10"/>
        <v>864</v>
      </c>
      <c r="AF24" s="17">
        <f t="shared" si="11"/>
        <v>20</v>
      </c>
      <c r="AG24" s="17">
        <f t="shared" si="11"/>
        <v>844</v>
      </c>
      <c r="AH24" s="16">
        <v>189</v>
      </c>
      <c r="AI24" s="16">
        <v>8</v>
      </c>
      <c r="AJ24" s="16">
        <v>181</v>
      </c>
      <c r="AK24" s="17">
        <f t="shared" si="12"/>
        <v>191</v>
      </c>
      <c r="AL24" s="17">
        <f t="shared" si="13"/>
        <v>8</v>
      </c>
      <c r="AM24" s="17">
        <f t="shared" si="13"/>
        <v>183</v>
      </c>
      <c r="AN24" s="16">
        <v>106</v>
      </c>
      <c r="AO24" s="16">
        <v>8</v>
      </c>
      <c r="AP24" s="16">
        <v>98</v>
      </c>
      <c r="AQ24" s="18">
        <v>85</v>
      </c>
      <c r="AR24" s="18">
        <v>0</v>
      </c>
      <c r="AS24" s="18">
        <v>85</v>
      </c>
      <c r="AT24" s="16">
        <v>484</v>
      </c>
      <c r="AU24" s="18">
        <v>4</v>
      </c>
      <c r="AV24" s="18">
        <v>480</v>
      </c>
      <c r="AW24" s="19">
        <f t="shared" si="14"/>
        <v>27</v>
      </c>
      <c r="AX24" s="17">
        <f t="shared" si="15"/>
        <v>6</v>
      </c>
      <c r="AY24" s="17">
        <f t="shared" si="15"/>
        <v>21</v>
      </c>
      <c r="AZ24" s="17">
        <v>7</v>
      </c>
      <c r="BA24" s="16">
        <v>5</v>
      </c>
      <c r="BB24" s="16">
        <v>2</v>
      </c>
      <c r="BC24" s="16">
        <v>20</v>
      </c>
      <c r="BD24" s="18">
        <v>1</v>
      </c>
      <c r="BE24" s="18">
        <v>19</v>
      </c>
    </row>
    <row r="25" spans="1:57" s="1" customFormat="1" ht="30.2" customHeight="1" x14ac:dyDescent="0.25">
      <c r="A25" s="15" t="s">
        <v>41</v>
      </c>
      <c r="B25" s="16">
        <f t="shared" si="1"/>
        <v>10622</v>
      </c>
      <c r="C25" s="17">
        <f t="shared" si="2"/>
        <v>2879</v>
      </c>
      <c r="D25" s="16">
        <f t="shared" si="3"/>
        <v>253</v>
      </c>
      <c r="E25" s="16">
        <f t="shared" si="3"/>
        <v>2626</v>
      </c>
      <c r="F25" s="17">
        <f t="shared" si="4"/>
        <v>2049</v>
      </c>
      <c r="G25" s="16">
        <v>21</v>
      </c>
      <c r="H25" s="16">
        <v>2028</v>
      </c>
      <c r="I25" s="17">
        <f t="shared" si="5"/>
        <v>830</v>
      </c>
      <c r="J25" s="16">
        <v>232</v>
      </c>
      <c r="K25" s="16">
        <v>598</v>
      </c>
      <c r="L25" s="17">
        <f t="shared" si="6"/>
        <v>7743</v>
      </c>
      <c r="M25" s="17">
        <f t="shared" si="7"/>
        <v>527</v>
      </c>
      <c r="N25" s="17">
        <f t="shared" si="7"/>
        <v>7216</v>
      </c>
      <c r="O25" s="17">
        <v>2300</v>
      </c>
      <c r="P25" s="16">
        <v>223</v>
      </c>
      <c r="Q25" s="16">
        <v>2077</v>
      </c>
      <c r="R25" s="17">
        <f t="shared" si="8"/>
        <v>2188</v>
      </c>
      <c r="S25" s="17">
        <f t="shared" si="9"/>
        <v>161</v>
      </c>
      <c r="T25" s="17">
        <f t="shared" si="9"/>
        <v>2027</v>
      </c>
      <c r="U25" s="17">
        <v>1337</v>
      </c>
      <c r="V25" s="17">
        <v>101</v>
      </c>
      <c r="W25" s="17">
        <v>1236</v>
      </c>
      <c r="X25" s="17">
        <v>851</v>
      </c>
      <c r="Y25" s="16">
        <v>60</v>
      </c>
      <c r="Z25" s="16">
        <v>791</v>
      </c>
      <c r="AA25" s="17">
        <v>3255</v>
      </c>
      <c r="AB25" s="16">
        <v>143</v>
      </c>
      <c r="AC25" s="17">
        <v>3112</v>
      </c>
      <c r="AD25" s="15" t="s">
        <v>41</v>
      </c>
      <c r="AE25" s="17">
        <f t="shared" si="10"/>
        <v>7444</v>
      </c>
      <c r="AF25" s="17">
        <f t="shared" si="11"/>
        <v>409</v>
      </c>
      <c r="AG25" s="17">
        <f t="shared" si="11"/>
        <v>7035</v>
      </c>
      <c r="AH25" s="16">
        <v>2300</v>
      </c>
      <c r="AI25" s="16">
        <v>223</v>
      </c>
      <c r="AJ25" s="16">
        <v>2077</v>
      </c>
      <c r="AK25" s="17">
        <f t="shared" si="12"/>
        <v>2119</v>
      </c>
      <c r="AL25" s="17">
        <f t="shared" si="13"/>
        <v>128</v>
      </c>
      <c r="AM25" s="17">
        <f t="shared" si="13"/>
        <v>1991</v>
      </c>
      <c r="AN25" s="16">
        <v>1337</v>
      </c>
      <c r="AO25" s="16">
        <v>101</v>
      </c>
      <c r="AP25" s="16">
        <v>1236</v>
      </c>
      <c r="AQ25" s="18">
        <v>782</v>
      </c>
      <c r="AR25" s="18">
        <v>27</v>
      </c>
      <c r="AS25" s="18">
        <v>755</v>
      </c>
      <c r="AT25" s="16">
        <v>3025</v>
      </c>
      <c r="AU25" s="18">
        <v>58</v>
      </c>
      <c r="AV25" s="18">
        <v>2967</v>
      </c>
      <c r="AW25" s="19">
        <f t="shared" si="14"/>
        <v>299</v>
      </c>
      <c r="AX25" s="17">
        <f t="shared" si="15"/>
        <v>118</v>
      </c>
      <c r="AY25" s="17">
        <f t="shared" si="15"/>
        <v>181</v>
      </c>
      <c r="AZ25" s="17">
        <v>69</v>
      </c>
      <c r="BA25" s="16">
        <v>33</v>
      </c>
      <c r="BB25" s="16">
        <v>36</v>
      </c>
      <c r="BC25" s="16">
        <v>230</v>
      </c>
      <c r="BD25" s="18">
        <v>85</v>
      </c>
      <c r="BE25" s="18">
        <v>145</v>
      </c>
    </row>
    <row r="26" spans="1:57" s="1" customFormat="1" ht="15.95" customHeight="1" x14ac:dyDescent="0.25">
      <c r="A26" s="15" t="s">
        <v>42</v>
      </c>
      <c r="B26" s="16">
        <f t="shared" si="1"/>
        <v>9959</v>
      </c>
      <c r="C26" s="17">
        <f t="shared" si="2"/>
        <v>3740</v>
      </c>
      <c r="D26" s="16">
        <f t="shared" si="3"/>
        <v>558</v>
      </c>
      <c r="E26" s="16">
        <f t="shared" si="3"/>
        <v>3182</v>
      </c>
      <c r="F26" s="17">
        <f t="shared" si="4"/>
        <v>2181</v>
      </c>
      <c r="G26" s="16">
        <v>47</v>
      </c>
      <c r="H26" s="16">
        <v>2134</v>
      </c>
      <c r="I26" s="17">
        <f t="shared" si="5"/>
        <v>1559</v>
      </c>
      <c r="J26" s="16">
        <v>511</v>
      </c>
      <c r="K26" s="16">
        <v>1048</v>
      </c>
      <c r="L26" s="17">
        <f t="shared" si="6"/>
        <v>6219</v>
      </c>
      <c r="M26" s="17">
        <f t="shared" si="7"/>
        <v>373</v>
      </c>
      <c r="N26" s="17">
        <f t="shared" si="7"/>
        <v>5846</v>
      </c>
      <c r="O26" s="17">
        <v>1497</v>
      </c>
      <c r="P26" s="16">
        <v>135</v>
      </c>
      <c r="Q26" s="16">
        <v>1362</v>
      </c>
      <c r="R26" s="17">
        <f t="shared" si="8"/>
        <v>2050</v>
      </c>
      <c r="S26" s="17">
        <f t="shared" si="9"/>
        <v>139</v>
      </c>
      <c r="T26" s="17">
        <f t="shared" si="9"/>
        <v>1911</v>
      </c>
      <c r="U26" s="17">
        <v>1233</v>
      </c>
      <c r="V26" s="17">
        <v>85</v>
      </c>
      <c r="W26" s="17">
        <v>1148</v>
      </c>
      <c r="X26" s="17">
        <v>817</v>
      </c>
      <c r="Y26" s="16">
        <v>54</v>
      </c>
      <c r="Z26" s="16">
        <v>763</v>
      </c>
      <c r="AA26" s="17">
        <v>2672</v>
      </c>
      <c r="AB26" s="16">
        <v>99</v>
      </c>
      <c r="AC26" s="17">
        <v>2573</v>
      </c>
      <c r="AD26" s="15" t="s">
        <v>42</v>
      </c>
      <c r="AE26" s="17">
        <f t="shared" si="10"/>
        <v>5932</v>
      </c>
      <c r="AF26" s="17">
        <f t="shared" si="11"/>
        <v>272</v>
      </c>
      <c r="AG26" s="17">
        <f t="shared" si="11"/>
        <v>5660</v>
      </c>
      <c r="AH26" s="16">
        <v>1497</v>
      </c>
      <c r="AI26" s="16">
        <v>135</v>
      </c>
      <c r="AJ26" s="16">
        <v>1362</v>
      </c>
      <c r="AK26" s="17">
        <f t="shared" si="12"/>
        <v>1972</v>
      </c>
      <c r="AL26" s="17">
        <f t="shared" si="13"/>
        <v>110</v>
      </c>
      <c r="AM26" s="17">
        <f t="shared" si="13"/>
        <v>1862</v>
      </c>
      <c r="AN26" s="16">
        <v>1233</v>
      </c>
      <c r="AO26" s="16">
        <v>85</v>
      </c>
      <c r="AP26" s="16">
        <v>1148</v>
      </c>
      <c r="AQ26" s="18">
        <v>739</v>
      </c>
      <c r="AR26" s="18">
        <v>25</v>
      </c>
      <c r="AS26" s="18">
        <v>714</v>
      </c>
      <c r="AT26" s="16">
        <v>2463</v>
      </c>
      <c r="AU26" s="18">
        <v>27</v>
      </c>
      <c r="AV26" s="18">
        <v>2436</v>
      </c>
      <c r="AW26" s="19">
        <f t="shared" si="14"/>
        <v>287</v>
      </c>
      <c r="AX26" s="17">
        <f t="shared" si="15"/>
        <v>101</v>
      </c>
      <c r="AY26" s="17">
        <f t="shared" si="15"/>
        <v>186</v>
      </c>
      <c r="AZ26" s="17">
        <v>78</v>
      </c>
      <c r="BA26" s="16">
        <v>29</v>
      </c>
      <c r="BB26" s="16">
        <v>49</v>
      </c>
      <c r="BC26" s="16">
        <v>209</v>
      </c>
      <c r="BD26" s="18">
        <v>72</v>
      </c>
      <c r="BE26" s="18">
        <v>137</v>
      </c>
    </row>
    <row r="27" spans="1:57" s="1" customFormat="1" ht="15.95" customHeight="1" x14ac:dyDescent="0.25">
      <c r="A27" s="15" t="s">
        <v>43</v>
      </c>
      <c r="B27" s="16">
        <f t="shared" si="1"/>
        <v>5212</v>
      </c>
      <c r="C27" s="17">
        <f t="shared" si="2"/>
        <v>1584</v>
      </c>
      <c r="D27" s="16">
        <f t="shared" si="3"/>
        <v>158</v>
      </c>
      <c r="E27" s="16">
        <f t="shared" si="3"/>
        <v>1426</v>
      </c>
      <c r="F27" s="17">
        <f t="shared" si="4"/>
        <v>1167</v>
      </c>
      <c r="G27" s="16">
        <v>15</v>
      </c>
      <c r="H27" s="16">
        <v>1152</v>
      </c>
      <c r="I27" s="17">
        <f t="shared" si="5"/>
        <v>417</v>
      </c>
      <c r="J27" s="16">
        <v>143</v>
      </c>
      <c r="K27" s="16">
        <v>274</v>
      </c>
      <c r="L27" s="17">
        <f t="shared" si="6"/>
        <v>3628</v>
      </c>
      <c r="M27" s="17">
        <f t="shared" si="7"/>
        <v>229</v>
      </c>
      <c r="N27" s="17">
        <f t="shared" si="7"/>
        <v>3399</v>
      </c>
      <c r="O27" s="17">
        <v>1148</v>
      </c>
      <c r="P27" s="16">
        <v>104</v>
      </c>
      <c r="Q27" s="16">
        <v>1044</v>
      </c>
      <c r="R27" s="17">
        <f t="shared" si="8"/>
        <v>1096</v>
      </c>
      <c r="S27" s="17">
        <f t="shared" si="9"/>
        <v>84</v>
      </c>
      <c r="T27" s="17">
        <f t="shared" si="9"/>
        <v>1012</v>
      </c>
      <c r="U27" s="17">
        <v>692</v>
      </c>
      <c r="V27" s="17">
        <v>57</v>
      </c>
      <c r="W27" s="17">
        <v>635</v>
      </c>
      <c r="X27" s="17">
        <v>404</v>
      </c>
      <c r="Y27" s="16">
        <v>27</v>
      </c>
      <c r="Z27" s="16">
        <v>377</v>
      </c>
      <c r="AA27" s="17">
        <v>1384</v>
      </c>
      <c r="AB27" s="16">
        <v>41</v>
      </c>
      <c r="AC27" s="17">
        <v>1343</v>
      </c>
      <c r="AD27" s="15" t="s">
        <v>43</v>
      </c>
      <c r="AE27" s="17">
        <f t="shared" si="10"/>
        <v>3518</v>
      </c>
      <c r="AF27" s="17">
        <f t="shared" si="11"/>
        <v>194</v>
      </c>
      <c r="AG27" s="17">
        <f t="shared" si="11"/>
        <v>3324</v>
      </c>
      <c r="AH27" s="16">
        <v>1148</v>
      </c>
      <c r="AI27" s="16">
        <v>104</v>
      </c>
      <c r="AJ27" s="16">
        <v>1044</v>
      </c>
      <c r="AK27" s="17">
        <f t="shared" si="12"/>
        <v>1053</v>
      </c>
      <c r="AL27" s="17">
        <f t="shared" si="13"/>
        <v>71</v>
      </c>
      <c r="AM27" s="17">
        <f t="shared" si="13"/>
        <v>982</v>
      </c>
      <c r="AN27" s="16">
        <v>692</v>
      </c>
      <c r="AO27" s="16">
        <v>57</v>
      </c>
      <c r="AP27" s="16">
        <v>635</v>
      </c>
      <c r="AQ27" s="18">
        <v>361</v>
      </c>
      <c r="AR27" s="18">
        <v>14</v>
      </c>
      <c r="AS27" s="18">
        <v>347</v>
      </c>
      <c r="AT27" s="16">
        <v>1317</v>
      </c>
      <c r="AU27" s="18">
        <v>19</v>
      </c>
      <c r="AV27" s="18">
        <v>1298</v>
      </c>
      <c r="AW27" s="19">
        <f t="shared" si="14"/>
        <v>110</v>
      </c>
      <c r="AX27" s="17">
        <f t="shared" si="15"/>
        <v>35</v>
      </c>
      <c r="AY27" s="17">
        <f t="shared" si="15"/>
        <v>75</v>
      </c>
      <c r="AZ27" s="17">
        <v>43</v>
      </c>
      <c r="BA27" s="16">
        <v>13</v>
      </c>
      <c r="BB27" s="16">
        <v>30</v>
      </c>
      <c r="BC27" s="16">
        <v>67</v>
      </c>
      <c r="BD27" s="18">
        <v>22</v>
      </c>
      <c r="BE27" s="18">
        <v>45</v>
      </c>
    </row>
    <row r="28" spans="1:57" s="1" customFormat="1" ht="30.2" customHeight="1" x14ac:dyDescent="0.25">
      <c r="A28" s="15" t="s">
        <v>44</v>
      </c>
      <c r="B28" s="16">
        <f t="shared" si="1"/>
        <v>2854</v>
      </c>
      <c r="C28" s="17">
        <f t="shared" si="2"/>
        <v>354</v>
      </c>
      <c r="D28" s="16">
        <f t="shared" si="3"/>
        <v>17</v>
      </c>
      <c r="E28" s="16">
        <f t="shared" si="3"/>
        <v>337</v>
      </c>
      <c r="F28" s="17">
        <f t="shared" si="4"/>
        <v>294</v>
      </c>
      <c r="G28" s="16">
        <v>1</v>
      </c>
      <c r="H28" s="16">
        <v>293</v>
      </c>
      <c r="I28" s="17">
        <f t="shared" si="5"/>
        <v>60</v>
      </c>
      <c r="J28" s="16">
        <v>16</v>
      </c>
      <c r="K28" s="16">
        <v>44</v>
      </c>
      <c r="L28" s="17">
        <f t="shared" si="6"/>
        <v>2500</v>
      </c>
      <c r="M28" s="17">
        <f t="shared" si="7"/>
        <v>118</v>
      </c>
      <c r="N28" s="17">
        <f t="shared" si="7"/>
        <v>2382</v>
      </c>
      <c r="O28" s="17">
        <v>317</v>
      </c>
      <c r="P28" s="16">
        <v>9</v>
      </c>
      <c r="Q28" s="16">
        <v>308</v>
      </c>
      <c r="R28" s="17">
        <f t="shared" si="8"/>
        <v>873</v>
      </c>
      <c r="S28" s="17">
        <f t="shared" si="9"/>
        <v>71</v>
      </c>
      <c r="T28" s="17">
        <f t="shared" si="9"/>
        <v>802</v>
      </c>
      <c r="U28" s="17">
        <v>582</v>
      </c>
      <c r="V28" s="17">
        <v>54</v>
      </c>
      <c r="W28" s="17">
        <v>528</v>
      </c>
      <c r="X28" s="17">
        <v>291</v>
      </c>
      <c r="Y28" s="16">
        <v>17</v>
      </c>
      <c r="Z28" s="16">
        <v>274</v>
      </c>
      <c r="AA28" s="17">
        <v>1310</v>
      </c>
      <c r="AB28" s="16">
        <v>38</v>
      </c>
      <c r="AC28" s="17">
        <v>1272</v>
      </c>
      <c r="AD28" s="15" t="s">
        <v>44</v>
      </c>
      <c r="AE28" s="17">
        <f t="shared" si="10"/>
        <v>2441</v>
      </c>
      <c r="AF28" s="17">
        <f t="shared" si="11"/>
        <v>87</v>
      </c>
      <c r="AG28" s="17">
        <f t="shared" si="11"/>
        <v>2354</v>
      </c>
      <c r="AH28" s="16">
        <v>317</v>
      </c>
      <c r="AI28" s="16">
        <v>9</v>
      </c>
      <c r="AJ28" s="16">
        <v>308</v>
      </c>
      <c r="AK28" s="17">
        <f t="shared" si="12"/>
        <v>862</v>
      </c>
      <c r="AL28" s="17">
        <f t="shared" si="13"/>
        <v>65</v>
      </c>
      <c r="AM28" s="17">
        <f t="shared" si="13"/>
        <v>797</v>
      </c>
      <c r="AN28" s="16">
        <v>582</v>
      </c>
      <c r="AO28" s="16">
        <v>54</v>
      </c>
      <c r="AP28" s="16">
        <v>528</v>
      </c>
      <c r="AQ28" s="18">
        <v>280</v>
      </c>
      <c r="AR28" s="18">
        <v>11</v>
      </c>
      <c r="AS28" s="18">
        <v>269</v>
      </c>
      <c r="AT28" s="16">
        <v>1262</v>
      </c>
      <c r="AU28" s="18">
        <v>13</v>
      </c>
      <c r="AV28" s="18">
        <v>1249</v>
      </c>
      <c r="AW28" s="19">
        <f t="shared" si="14"/>
        <v>59</v>
      </c>
      <c r="AX28" s="17">
        <f t="shared" si="15"/>
        <v>31</v>
      </c>
      <c r="AY28" s="17">
        <f t="shared" si="15"/>
        <v>28</v>
      </c>
      <c r="AZ28" s="17">
        <v>11</v>
      </c>
      <c r="BA28" s="16">
        <v>6</v>
      </c>
      <c r="BB28" s="16">
        <v>5</v>
      </c>
      <c r="BC28" s="16">
        <v>48</v>
      </c>
      <c r="BD28" s="18">
        <v>25</v>
      </c>
      <c r="BE28" s="18">
        <v>23</v>
      </c>
    </row>
    <row r="29" spans="1:57" s="1" customFormat="1" ht="15.95" customHeight="1" x14ac:dyDescent="0.25">
      <c r="A29" s="15" t="s">
        <v>45</v>
      </c>
      <c r="B29" s="16">
        <f t="shared" si="1"/>
        <v>609</v>
      </c>
      <c r="C29" s="17">
        <f t="shared" si="2"/>
        <v>71</v>
      </c>
      <c r="D29" s="16">
        <f t="shared" si="3"/>
        <v>3</v>
      </c>
      <c r="E29" s="16">
        <f t="shared" si="3"/>
        <v>68</v>
      </c>
      <c r="F29" s="17">
        <f t="shared" si="4"/>
        <v>59</v>
      </c>
      <c r="G29" s="16">
        <v>1</v>
      </c>
      <c r="H29" s="16">
        <v>58</v>
      </c>
      <c r="I29" s="17">
        <f t="shared" si="5"/>
        <v>12</v>
      </c>
      <c r="J29" s="16">
        <v>2</v>
      </c>
      <c r="K29" s="16">
        <v>10</v>
      </c>
      <c r="L29" s="17">
        <f t="shared" si="6"/>
        <v>538</v>
      </c>
      <c r="M29" s="17">
        <f t="shared" si="7"/>
        <v>95</v>
      </c>
      <c r="N29" s="17">
        <f t="shared" si="7"/>
        <v>443</v>
      </c>
      <c r="O29" s="17">
        <v>66</v>
      </c>
      <c r="P29" s="16">
        <v>8</v>
      </c>
      <c r="Q29" s="16">
        <v>58</v>
      </c>
      <c r="R29" s="17">
        <f t="shared" si="8"/>
        <v>117</v>
      </c>
      <c r="S29" s="17">
        <f t="shared" si="9"/>
        <v>19</v>
      </c>
      <c r="T29" s="17">
        <f t="shared" si="9"/>
        <v>98</v>
      </c>
      <c r="U29" s="17">
        <v>73</v>
      </c>
      <c r="V29" s="17">
        <v>13</v>
      </c>
      <c r="W29" s="17">
        <v>60</v>
      </c>
      <c r="X29" s="17">
        <v>44</v>
      </c>
      <c r="Y29" s="16">
        <v>6</v>
      </c>
      <c r="Z29" s="16">
        <v>38</v>
      </c>
      <c r="AA29" s="17">
        <v>355</v>
      </c>
      <c r="AB29" s="16">
        <v>68</v>
      </c>
      <c r="AC29" s="17">
        <v>287</v>
      </c>
      <c r="AD29" s="15" t="s">
        <v>45</v>
      </c>
      <c r="AE29" s="17">
        <f t="shared" si="10"/>
        <v>535</v>
      </c>
      <c r="AF29" s="17">
        <f t="shared" si="11"/>
        <v>95</v>
      </c>
      <c r="AG29" s="17">
        <f t="shared" si="11"/>
        <v>440</v>
      </c>
      <c r="AH29" s="16">
        <v>66</v>
      </c>
      <c r="AI29" s="16">
        <v>8</v>
      </c>
      <c r="AJ29" s="16">
        <v>58</v>
      </c>
      <c r="AK29" s="17">
        <f t="shared" si="12"/>
        <v>117</v>
      </c>
      <c r="AL29" s="17">
        <f t="shared" si="13"/>
        <v>19</v>
      </c>
      <c r="AM29" s="17">
        <f t="shared" si="13"/>
        <v>98</v>
      </c>
      <c r="AN29" s="16">
        <v>73</v>
      </c>
      <c r="AO29" s="16">
        <v>13</v>
      </c>
      <c r="AP29" s="16">
        <v>60</v>
      </c>
      <c r="AQ29" s="18">
        <v>44</v>
      </c>
      <c r="AR29" s="18">
        <v>6</v>
      </c>
      <c r="AS29" s="18">
        <v>38</v>
      </c>
      <c r="AT29" s="16">
        <v>352</v>
      </c>
      <c r="AU29" s="18">
        <v>68</v>
      </c>
      <c r="AV29" s="18">
        <v>284</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46</v>
      </c>
      <c r="B30" s="16">
        <f t="shared" si="1"/>
        <v>3265</v>
      </c>
      <c r="C30" s="17">
        <f t="shared" si="2"/>
        <v>0</v>
      </c>
      <c r="D30" s="16">
        <f t="shared" si="3"/>
        <v>0</v>
      </c>
      <c r="E30" s="16">
        <f t="shared" si="3"/>
        <v>0</v>
      </c>
      <c r="F30" s="17">
        <f t="shared" si="4"/>
        <v>0</v>
      </c>
      <c r="G30" s="16">
        <v>0</v>
      </c>
      <c r="H30" s="16">
        <v>0</v>
      </c>
      <c r="I30" s="17">
        <f t="shared" si="5"/>
        <v>0</v>
      </c>
      <c r="J30" s="16">
        <v>0</v>
      </c>
      <c r="K30" s="17">
        <v>0</v>
      </c>
      <c r="L30" s="17">
        <f t="shared" si="6"/>
        <v>3265</v>
      </c>
      <c r="M30" s="17">
        <f t="shared" si="7"/>
        <v>258</v>
      </c>
      <c r="N30" s="17">
        <f t="shared" si="7"/>
        <v>3007</v>
      </c>
      <c r="O30" s="17">
        <v>2322</v>
      </c>
      <c r="P30" s="16">
        <v>158</v>
      </c>
      <c r="Q30" s="16">
        <v>2164</v>
      </c>
      <c r="R30" s="17">
        <f t="shared" si="8"/>
        <v>763</v>
      </c>
      <c r="S30" s="17">
        <f t="shared" si="9"/>
        <v>61</v>
      </c>
      <c r="T30" s="17">
        <f t="shared" si="9"/>
        <v>702</v>
      </c>
      <c r="U30" s="17">
        <v>481</v>
      </c>
      <c r="V30" s="17">
        <v>20</v>
      </c>
      <c r="W30" s="17">
        <v>461</v>
      </c>
      <c r="X30" s="17">
        <v>282</v>
      </c>
      <c r="Y30" s="16">
        <v>41</v>
      </c>
      <c r="Z30" s="16">
        <v>241</v>
      </c>
      <c r="AA30" s="17">
        <v>180</v>
      </c>
      <c r="AB30" s="16">
        <v>39</v>
      </c>
      <c r="AC30" s="17">
        <v>141</v>
      </c>
      <c r="AD30" s="21" t="s">
        <v>46</v>
      </c>
      <c r="AE30" s="17">
        <f t="shared" si="10"/>
        <v>3158</v>
      </c>
      <c r="AF30" s="17">
        <f t="shared" si="11"/>
        <v>204</v>
      </c>
      <c r="AG30" s="17">
        <f t="shared" si="11"/>
        <v>2954</v>
      </c>
      <c r="AH30" s="16">
        <v>2322</v>
      </c>
      <c r="AI30" s="16">
        <v>158</v>
      </c>
      <c r="AJ30" s="16">
        <v>2164</v>
      </c>
      <c r="AK30" s="17">
        <f t="shared" si="12"/>
        <v>722</v>
      </c>
      <c r="AL30" s="17">
        <f t="shared" si="13"/>
        <v>39</v>
      </c>
      <c r="AM30" s="17">
        <f t="shared" si="13"/>
        <v>683</v>
      </c>
      <c r="AN30" s="16">
        <v>481</v>
      </c>
      <c r="AO30" s="16">
        <v>20</v>
      </c>
      <c r="AP30" s="16">
        <v>461</v>
      </c>
      <c r="AQ30" s="18">
        <v>241</v>
      </c>
      <c r="AR30" s="18">
        <v>19</v>
      </c>
      <c r="AS30" s="18">
        <v>222</v>
      </c>
      <c r="AT30" s="16">
        <v>114</v>
      </c>
      <c r="AU30" s="18">
        <v>7</v>
      </c>
      <c r="AV30" s="18">
        <v>107</v>
      </c>
      <c r="AW30" s="19">
        <f t="shared" si="14"/>
        <v>107</v>
      </c>
      <c r="AX30" s="17">
        <f t="shared" si="15"/>
        <v>54</v>
      </c>
      <c r="AY30" s="17">
        <f t="shared" si="15"/>
        <v>53</v>
      </c>
      <c r="AZ30" s="17">
        <v>41</v>
      </c>
      <c r="BA30" s="16">
        <v>22</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47</v>
      </c>
      <c r="Z32" s="119" t="s">
        <v>48</v>
      </c>
      <c r="AA32" s="119"/>
      <c r="AB32" s="119"/>
      <c r="AC32" s="119"/>
      <c r="AD32" s="22"/>
      <c r="AV32" s="30"/>
      <c r="AW32" s="31"/>
      <c r="BA32" s="32"/>
      <c r="BB32" s="32"/>
      <c r="BC32" s="33"/>
      <c r="BD32" s="33"/>
      <c r="BE32" s="34">
        <f>AC32</f>
        <v>0</v>
      </c>
    </row>
    <row r="33" spans="1:57" s="1" customFormat="1" x14ac:dyDescent="0.25">
      <c r="A33" s="35" t="s">
        <v>49</v>
      </c>
      <c r="AC33" s="30"/>
      <c r="AD33" s="35"/>
      <c r="AV33" s="30"/>
      <c r="AW33" s="31"/>
      <c r="BE33" s="30"/>
    </row>
    <row r="34" spans="1:57" s="1" customFormat="1" x14ac:dyDescent="0.25">
      <c r="A34" s="36" t="s">
        <v>50</v>
      </c>
      <c r="AC34" s="30"/>
      <c r="AD34" s="35"/>
      <c r="AV34" s="30"/>
      <c r="AW34" s="31"/>
      <c r="BE34" s="30"/>
    </row>
    <row r="35" spans="1:57" s="1" customFormat="1" x14ac:dyDescent="0.25">
      <c r="A35" s="37" t="s">
        <v>51</v>
      </c>
      <c r="AW35" s="31"/>
    </row>
    <row r="36" spans="1:57" s="1" customFormat="1" x14ac:dyDescent="0.25">
      <c r="A36" s="37" t="s">
        <v>52</v>
      </c>
      <c r="AW36" s="31"/>
    </row>
    <row r="37" spans="1:57" s="1" customFormat="1" x14ac:dyDescent="0.25">
      <c r="A37" s="1" t="s">
        <v>53</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7" sqref="O7:Q30"/>
      <selection pane="topRight" activeCell="O7" sqref="O7:Q30"/>
      <selection pane="bottomLeft" activeCell="O7" sqref="O7:Q30"/>
      <selection pane="bottomRight" activeCell="C40" sqref="C40"/>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20" t="s">
        <v>54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P1" s="41"/>
    </row>
    <row r="2" spans="1:42" x14ac:dyDescent="0.25">
      <c r="A2" s="42"/>
      <c r="B2" s="42"/>
      <c r="C2" s="42"/>
      <c r="D2" s="42"/>
      <c r="E2" s="43"/>
      <c r="F2" s="43"/>
      <c r="G2" s="43"/>
      <c r="H2" s="43"/>
      <c r="I2" s="121" t="str">
        <f>證件別!C2</f>
        <v>76年1月至111年5月底</v>
      </c>
      <c r="J2" s="121"/>
      <c r="K2" s="121"/>
      <c r="L2" s="121"/>
      <c r="M2" s="121"/>
      <c r="N2" s="121"/>
      <c r="O2" s="121"/>
      <c r="P2" s="121"/>
      <c r="Q2" s="121"/>
      <c r="R2" s="44"/>
      <c r="S2" s="43"/>
      <c r="Z2" s="46" t="s">
        <v>55</v>
      </c>
    </row>
    <row r="3" spans="1:42" ht="20.100000000000001" customHeight="1" x14ac:dyDescent="0.25">
      <c r="A3" s="121" t="s">
        <v>4</v>
      </c>
      <c r="B3" s="124" t="s">
        <v>5</v>
      </c>
      <c r="C3" s="127" t="s">
        <v>56</v>
      </c>
      <c r="D3" s="128"/>
      <c r="E3" s="128"/>
      <c r="F3" s="128"/>
      <c r="G3" s="128"/>
      <c r="H3" s="128"/>
      <c r="I3" s="128"/>
      <c r="J3" s="128"/>
      <c r="K3" s="128"/>
      <c r="L3" s="128"/>
      <c r="M3" s="128"/>
      <c r="N3" s="128"/>
      <c r="O3" s="128"/>
      <c r="P3" s="128"/>
      <c r="Q3" s="128"/>
      <c r="R3" s="128"/>
      <c r="S3" s="128"/>
      <c r="T3" s="129"/>
      <c r="U3" s="130" t="s">
        <v>57</v>
      </c>
      <c r="V3" s="131"/>
      <c r="W3" s="131"/>
      <c r="X3" s="131"/>
      <c r="Y3" s="131"/>
      <c r="Z3" s="131"/>
    </row>
    <row r="4" spans="1:42" ht="15.2" customHeight="1" x14ac:dyDescent="0.25">
      <c r="A4" s="122"/>
      <c r="B4" s="125"/>
      <c r="C4" s="127" t="s">
        <v>58</v>
      </c>
      <c r="D4" s="129"/>
      <c r="E4" s="134" t="s">
        <v>59</v>
      </c>
      <c r="F4" s="135"/>
      <c r="G4" s="134" t="s">
        <v>60</v>
      </c>
      <c r="H4" s="135"/>
      <c r="I4" s="134" t="s">
        <v>61</v>
      </c>
      <c r="J4" s="135"/>
      <c r="K4" s="134" t="s">
        <v>62</v>
      </c>
      <c r="L4" s="135"/>
      <c r="M4" s="134" t="s">
        <v>63</v>
      </c>
      <c r="N4" s="135"/>
      <c r="O4" s="134" t="s">
        <v>64</v>
      </c>
      <c r="P4" s="135"/>
      <c r="Q4" s="134" t="s">
        <v>65</v>
      </c>
      <c r="R4" s="135"/>
      <c r="S4" s="134" t="s">
        <v>66</v>
      </c>
      <c r="T4" s="135"/>
      <c r="U4" s="138" t="s">
        <v>58</v>
      </c>
      <c r="V4" s="139"/>
      <c r="W4" s="138" t="s">
        <v>67</v>
      </c>
      <c r="X4" s="139"/>
      <c r="Y4" s="138" t="s">
        <v>68</v>
      </c>
      <c r="Z4" s="142"/>
    </row>
    <row r="5" spans="1:42" ht="15.2" customHeight="1" x14ac:dyDescent="0.25">
      <c r="A5" s="122"/>
      <c r="B5" s="125"/>
      <c r="C5" s="132"/>
      <c r="D5" s="133"/>
      <c r="E5" s="136"/>
      <c r="F5" s="137"/>
      <c r="G5" s="136"/>
      <c r="H5" s="137"/>
      <c r="I5" s="136"/>
      <c r="J5" s="137"/>
      <c r="K5" s="136"/>
      <c r="L5" s="137"/>
      <c r="M5" s="136"/>
      <c r="N5" s="137"/>
      <c r="O5" s="136"/>
      <c r="P5" s="137"/>
      <c r="Q5" s="136"/>
      <c r="R5" s="137"/>
      <c r="S5" s="136"/>
      <c r="T5" s="137"/>
      <c r="U5" s="140"/>
      <c r="V5" s="141"/>
      <c r="W5" s="140"/>
      <c r="X5" s="141"/>
      <c r="Y5" s="140"/>
      <c r="Z5" s="143"/>
    </row>
    <row r="6" spans="1:42" ht="25.15" customHeight="1" x14ac:dyDescent="0.25">
      <c r="A6" s="123"/>
      <c r="B6" s="126"/>
      <c r="C6" s="48" t="s">
        <v>69</v>
      </c>
      <c r="D6" s="48" t="s">
        <v>70</v>
      </c>
      <c r="E6" s="48" t="s">
        <v>69</v>
      </c>
      <c r="F6" s="48" t="s">
        <v>70</v>
      </c>
      <c r="G6" s="48" t="s">
        <v>69</v>
      </c>
      <c r="H6" s="48" t="s">
        <v>70</v>
      </c>
      <c r="I6" s="48" t="s">
        <v>69</v>
      </c>
      <c r="J6" s="48" t="s">
        <v>70</v>
      </c>
      <c r="K6" s="48" t="s">
        <v>69</v>
      </c>
      <c r="L6" s="48" t="s">
        <v>70</v>
      </c>
      <c r="M6" s="48" t="s">
        <v>69</v>
      </c>
      <c r="N6" s="49" t="s">
        <v>70</v>
      </c>
      <c r="O6" s="48" t="s">
        <v>69</v>
      </c>
      <c r="P6" s="49" t="s">
        <v>70</v>
      </c>
      <c r="Q6" s="48" t="s">
        <v>69</v>
      </c>
      <c r="R6" s="49" t="s">
        <v>70</v>
      </c>
      <c r="S6" s="48" t="s">
        <v>69</v>
      </c>
      <c r="T6" s="49" t="s">
        <v>70</v>
      </c>
      <c r="U6" s="50" t="s">
        <v>69</v>
      </c>
      <c r="V6" s="50" t="s">
        <v>70</v>
      </c>
      <c r="W6" s="50" t="s">
        <v>69</v>
      </c>
      <c r="X6" s="51" t="s">
        <v>70</v>
      </c>
      <c r="Y6" s="50" t="s">
        <v>69</v>
      </c>
      <c r="Z6" s="51" t="s">
        <v>70</v>
      </c>
    </row>
    <row r="7" spans="1:42" ht="30.2" customHeight="1" x14ac:dyDescent="0.25">
      <c r="A7" s="52" t="s">
        <v>5</v>
      </c>
      <c r="B7" s="53">
        <f t="shared" ref="B7:B30" si="0">SUM(C7,U7)</f>
        <v>572234</v>
      </c>
      <c r="C7" s="53">
        <f t="shared" ref="C7:C30" si="1">SUM(E7,G7,I7,K7,M7,O7,Q7,S7)</f>
        <v>199070</v>
      </c>
      <c r="D7" s="54">
        <f t="shared" ref="D7:D30" si="2">ROUND(C7/$B7*100,2)</f>
        <v>34.79</v>
      </c>
      <c r="E7" s="53">
        <f>SUM(E8:E30)</f>
        <v>111568</v>
      </c>
      <c r="F7" s="54">
        <f t="shared" ref="F7:F30" si="3">ROUND(E7/$B7*100,2)</f>
        <v>19.5</v>
      </c>
      <c r="G7" s="53">
        <f>SUM(G8:G30)</f>
        <v>31155</v>
      </c>
      <c r="H7" s="54">
        <f t="shared" ref="H7:H30" si="4">ROUND(G7/$B7*100,2)</f>
        <v>5.44</v>
      </c>
      <c r="I7" s="53">
        <f>SUM(I8:I30)</f>
        <v>9580</v>
      </c>
      <c r="J7" s="54">
        <f t="shared" ref="J7:J30" si="5">ROUND(I7/$B7*100,2)</f>
        <v>1.67</v>
      </c>
      <c r="K7" s="53">
        <f>SUM(K8:K30)</f>
        <v>10535</v>
      </c>
      <c r="L7" s="54">
        <f t="shared" ref="L7:L30" si="6">ROUND(K7/$B7*100,2)</f>
        <v>1.84</v>
      </c>
      <c r="M7" s="53">
        <f>SUM(M8:M30)</f>
        <v>4350</v>
      </c>
      <c r="N7" s="54">
        <f t="shared" ref="N7:N30" si="7">ROUND(M7/$B7*100,2)</f>
        <v>0.76</v>
      </c>
      <c r="O7" s="53">
        <f>SUM(O8:O30)</f>
        <v>5751</v>
      </c>
      <c r="P7" s="54">
        <f t="shared" ref="P7:P30" si="8">ROUND(O7/$B7*100,2)</f>
        <v>1.01</v>
      </c>
      <c r="Q7" s="53">
        <f>SUM(Q8:Q30)</f>
        <v>2140</v>
      </c>
      <c r="R7" s="54">
        <f t="shared" ref="R7:R30" si="9">ROUND(Q7/$B7*100,2)</f>
        <v>0.37</v>
      </c>
      <c r="S7" s="53">
        <f>SUM(S8:S30)</f>
        <v>23991</v>
      </c>
      <c r="T7" s="54">
        <f t="shared" ref="T7:T30" si="10">ROUND(S7/$B7*100,2)</f>
        <v>4.1900000000000004</v>
      </c>
      <c r="U7" s="55">
        <f t="shared" ref="U7:U30" si="11">SUM(W7,Y7)</f>
        <v>373164</v>
      </c>
      <c r="V7" s="54">
        <f t="shared" ref="V7:V30" si="12">ROUND(U7/$B7*100,2)</f>
        <v>65.209999999999994</v>
      </c>
      <c r="W7" s="56">
        <f>SUM(W8:W30)</f>
        <v>352885</v>
      </c>
      <c r="X7" s="54">
        <f t="shared" ref="X7:X30" si="13">ROUND(W7/$B7*100,2)</f>
        <v>61.67</v>
      </c>
      <c r="Y7" s="56">
        <f>SUM(Y8:Y30)</f>
        <v>20279</v>
      </c>
      <c r="Z7" s="57">
        <f t="shared" ref="Z7:Z30" si="14">ROUND(Y7/$B7*100,2)</f>
        <v>3.54</v>
      </c>
    </row>
    <row r="8" spans="1:42" ht="30.2" customHeight="1" x14ac:dyDescent="0.25">
      <c r="A8" s="52" t="s">
        <v>23</v>
      </c>
      <c r="B8" s="53">
        <f t="shared" si="0"/>
        <v>111600</v>
      </c>
      <c r="C8" s="53">
        <f t="shared" si="1"/>
        <v>35411</v>
      </c>
      <c r="D8" s="58">
        <f t="shared" si="2"/>
        <v>31.73</v>
      </c>
      <c r="E8" s="59">
        <v>19555</v>
      </c>
      <c r="F8" s="58">
        <f t="shared" si="3"/>
        <v>17.52</v>
      </c>
      <c r="G8" s="59">
        <v>3972</v>
      </c>
      <c r="H8" s="58">
        <f t="shared" si="4"/>
        <v>3.56</v>
      </c>
      <c r="I8" s="59">
        <v>1793</v>
      </c>
      <c r="J8" s="58">
        <f t="shared" si="5"/>
        <v>1.61</v>
      </c>
      <c r="K8" s="59">
        <v>1692</v>
      </c>
      <c r="L8" s="58">
        <f t="shared" si="6"/>
        <v>1.52</v>
      </c>
      <c r="M8" s="59">
        <v>456</v>
      </c>
      <c r="N8" s="58">
        <f t="shared" si="7"/>
        <v>0.41</v>
      </c>
      <c r="O8" s="59">
        <v>1193</v>
      </c>
      <c r="P8" s="58">
        <f t="shared" si="8"/>
        <v>1.07</v>
      </c>
      <c r="Q8" s="59">
        <v>570</v>
      </c>
      <c r="R8" s="58">
        <f t="shared" si="9"/>
        <v>0.51</v>
      </c>
      <c r="S8" s="59">
        <v>6180</v>
      </c>
      <c r="T8" s="58">
        <f t="shared" si="10"/>
        <v>5.54</v>
      </c>
      <c r="U8" s="55">
        <f t="shared" si="11"/>
        <v>76189</v>
      </c>
      <c r="V8" s="58">
        <f t="shared" si="12"/>
        <v>68.27</v>
      </c>
      <c r="W8" s="60">
        <f>證件別!AE8</f>
        <v>69738</v>
      </c>
      <c r="X8" s="58">
        <f t="shared" si="13"/>
        <v>62.49</v>
      </c>
      <c r="Y8" s="60">
        <f>證件別!AW8</f>
        <v>6451</v>
      </c>
      <c r="Z8" s="61">
        <f t="shared" si="14"/>
        <v>5.78</v>
      </c>
    </row>
    <row r="9" spans="1:42" ht="15.95" customHeight="1" x14ac:dyDescent="0.25">
      <c r="A9" s="52" t="s">
        <v>24</v>
      </c>
      <c r="B9" s="53">
        <f t="shared" si="0"/>
        <v>64538</v>
      </c>
      <c r="C9" s="53">
        <f t="shared" si="1"/>
        <v>16278</v>
      </c>
      <c r="D9" s="58">
        <f t="shared" si="2"/>
        <v>25.22</v>
      </c>
      <c r="E9" s="59">
        <v>5850</v>
      </c>
      <c r="F9" s="58">
        <f t="shared" si="3"/>
        <v>9.06</v>
      </c>
      <c r="G9" s="59">
        <v>1175</v>
      </c>
      <c r="H9" s="58">
        <f t="shared" si="4"/>
        <v>1.82</v>
      </c>
      <c r="I9" s="59">
        <v>586</v>
      </c>
      <c r="J9" s="58">
        <f t="shared" si="5"/>
        <v>0.91</v>
      </c>
      <c r="K9" s="59">
        <v>670</v>
      </c>
      <c r="L9" s="58">
        <f t="shared" si="6"/>
        <v>1.04</v>
      </c>
      <c r="M9" s="59">
        <v>187</v>
      </c>
      <c r="N9" s="58">
        <f t="shared" si="7"/>
        <v>0.28999999999999998</v>
      </c>
      <c r="O9" s="59">
        <v>1792</v>
      </c>
      <c r="P9" s="58">
        <f t="shared" si="8"/>
        <v>2.78</v>
      </c>
      <c r="Q9" s="59">
        <v>529</v>
      </c>
      <c r="R9" s="58">
        <f t="shared" si="9"/>
        <v>0.82</v>
      </c>
      <c r="S9" s="59">
        <v>5489</v>
      </c>
      <c r="T9" s="58">
        <f t="shared" si="10"/>
        <v>8.51</v>
      </c>
      <c r="U9" s="55">
        <f t="shared" si="11"/>
        <v>48260</v>
      </c>
      <c r="V9" s="58">
        <f t="shared" si="12"/>
        <v>74.78</v>
      </c>
      <c r="W9" s="60">
        <f>證件別!AE9</f>
        <v>43769</v>
      </c>
      <c r="X9" s="58">
        <f t="shared" si="13"/>
        <v>67.819999999999993</v>
      </c>
      <c r="Y9" s="60">
        <f>證件別!AW9</f>
        <v>4491</v>
      </c>
      <c r="Z9" s="61">
        <f t="shared" si="14"/>
        <v>6.96</v>
      </c>
    </row>
    <row r="10" spans="1:42" ht="15.95" customHeight="1" x14ac:dyDescent="0.25">
      <c r="A10" s="52" t="s">
        <v>26</v>
      </c>
      <c r="B10" s="53">
        <f t="shared" si="0"/>
        <v>64122</v>
      </c>
      <c r="C10" s="53">
        <f t="shared" si="1"/>
        <v>24470</v>
      </c>
      <c r="D10" s="58">
        <f t="shared" si="2"/>
        <v>38.159999999999997</v>
      </c>
      <c r="E10" s="59">
        <v>11808</v>
      </c>
      <c r="F10" s="58">
        <f t="shared" si="3"/>
        <v>18.41</v>
      </c>
      <c r="G10" s="59">
        <v>5015</v>
      </c>
      <c r="H10" s="58">
        <f t="shared" si="4"/>
        <v>7.82</v>
      </c>
      <c r="I10" s="59">
        <v>2508</v>
      </c>
      <c r="J10" s="58">
        <f t="shared" si="5"/>
        <v>3.91</v>
      </c>
      <c r="K10" s="59">
        <v>1937</v>
      </c>
      <c r="L10" s="58">
        <f t="shared" si="6"/>
        <v>3.02</v>
      </c>
      <c r="M10" s="59">
        <v>304</v>
      </c>
      <c r="N10" s="58">
        <f t="shared" si="7"/>
        <v>0.47</v>
      </c>
      <c r="O10" s="59">
        <v>461</v>
      </c>
      <c r="P10" s="58">
        <f t="shared" si="8"/>
        <v>0.72</v>
      </c>
      <c r="Q10" s="59">
        <v>170</v>
      </c>
      <c r="R10" s="58">
        <f t="shared" si="9"/>
        <v>0.27</v>
      </c>
      <c r="S10" s="59">
        <v>2267</v>
      </c>
      <c r="T10" s="58">
        <f t="shared" si="10"/>
        <v>3.54</v>
      </c>
      <c r="U10" s="55">
        <f t="shared" si="11"/>
        <v>39652</v>
      </c>
      <c r="V10" s="58">
        <f t="shared" si="12"/>
        <v>61.84</v>
      </c>
      <c r="W10" s="60">
        <f>證件別!AE10</f>
        <v>37693</v>
      </c>
      <c r="X10" s="58">
        <f t="shared" si="13"/>
        <v>58.78</v>
      </c>
      <c r="Y10" s="60">
        <f>證件別!AW10</f>
        <v>1959</v>
      </c>
      <c r="Z10" s="61">
        <f t="shared" si="14"/>
        <v>3.06</v>
      </c>
    </row>
    <row r="11" spans="1:42" ht="30.2" customHeight="1" x14ac:dyDescent="0.25">
      <c r="A11" s="52" t="s">
        <v>27</v>
      </c>
      <c r="B11" s="53">
        <f t="shared" si="0"/>
        <v>60466</v>
      </c>
      <c r="C11" s="53">
        <f t="shared" si="1"/>
        <v>20405</v>
      </c>
      <c r="D11" s="58">
        <f t="shared" si="2"/>
        <v>33.75</v>
      </c>
      <c r="E11" s="59">
        <v>11773</v>
      </c>
      <c r="F11" s="58">
        <f t="shared" si="3"/>
        <v>19.47</v>
      </c>
      <c r="G11" s="59">
        <v>2431</v>
      </c>
      <c r="H11" s="58">
        <f t="shared" si="4"/>
        <v>4.0199999999999996</v>
      </c>
      <c r="I11" s="59">
        <v>937</v>
      </c>
      <c r="J11" s="58">
        <f t="shared" si="5"/>
        <v>1.55</v>
      </c>
      <c r="K11" s="59">
        <v>1029</v>
      </c>
      <c r="L11" s="58">
        <f t="shared" si="6"/>
        <v>1.7</v>
      </c>
      <c r="M11" s="59">
        <v>755</v>
      </c>
      <c r="N11" s="58">
        <f t="shared" si="7"/>
        <v>1.25</v>
      </c>
      <c r="O11" s="59">
        <v>624</v>
      </c>
      <c r="P11" s="58">
        <f t="shared" si="8"/>
        <v>1.03</v>
      </c>
      <c r="Q11" s="59">
        <v>224</v>
      </c>
      <c r="R11" s="58">
        <f t="shared" si="9"/>
        <v>0.37</v>
      </c>
      <c r="S11" s="59">
        <v>2632</v>
      </c>
      <c r="T11" s="58">
        <f t="shared" si="10"/>
        <v>4.3499999999999996</v>
      </c>
      <c r="U11" s="55">
        <f t="shared" si="11"/>
        <v>40061</v>
      </c>
      <c r="V11" s="58">
        <f t="shared" si="12"/>
        <v>66.25</v>
      </c>
      <c r="W11" s="60">
        <f>證件別!AE11</f>
        <v>38058</v>
      </c>
      <c r="X11" s="58">
        <f t="shared" si="13"/>
        <v>62.94</v>
      </c>
      <c r="Y11" s="60">
        <f>證件別!AW11</f>
        <v>2003</v>
      </c>
      <c r="Z11" s="61">
        <f t="shared" si="14"/>
        <v>3.31</v>
      </c>
    </row>
    <row r="12" spans="1:42" ht="15.95" customHeight="1" x14ac:dyDescent="0.25">
      <c r="A12" s="52" t="s">
        <v>28</v>
      </c>
      <c r="B12" s="53">
        <f t="shared" si="0"/>
        <v>35622</v>
      </c>
      <c r="C12" s="53">
        <f t="shared" si="1"/>
        <v>12812</v>
      </c>
      <c r="D12" s="58">
        <f t="shared" si="2"/>
        <v>35.97</v>
      </c>
      <c r="E12" s="59">
        <v>8703</v>
      </c>
      <c r="F12" s="58">
        <f t="shared" si="3"/>
        <v>24.43</v>
      </c>
      <c r="G12" s="59">
        <v>1145</v>
      </c>
      <c r="H12" s="58">
        <f t="shared" si="4"/>
        <v>3.21</v>
      </c>
      <c r="I12" s="59">
        <v>575</v>
      </c>
      <c r="J12" s="58">
        <f t="shared" si="5"/>
        <v>1.61</v>
      </c>
      <c r="K12" s="59">
        <v>559</v>
      </c>
      <c r="L12" s="58">
        <f t="shared" si="6"/>
        <v>1.57</v>
      </c>
      <c r="M12" s="59">
        <v>333</v>
      </c>
      <c r="N12" s="58">
        <f t="shared" si="7"/>
        <v>0.93</v>
      </c>
      <c r="O12" s="59">
        <v>295</v>
      </c>
      <c r="P12" s="58">
        <f t="shared" si="8"/>
        <v>0.83</v>
      </c>
      <c r="Q12" s="59">
        <v>94</v>
      </c>
      <c r="R12" s="58">
        <f t="shared" si="9"/>
        <v>0.26</v>
      </c>
      <c r="S12" s="59">
        <v>1108</v>
      </c>
      <c r="T12" s="58">
        <f t="shared" si="10"/>
        <v>3.11</v>
      </c>
      <c r="U12" s="55">
        <f t="shared" si="11"/>
        <v>22810</v>
      </c>
      <c r="V12" s="58">
        <f t="shared" si="12"/>
        <v>64.03</v>
      </c>
      <c r="W12" s="60">
        <f>證件別!AE12</f>
        <v>21964</v>
      </c>
      <c r="X12" s="58">
        <f t="shared" si="13"/>
        <v>61.66</v>
      </c>
      <c r="Y12" s="60">
        <f>證件別!AW12</f>
        <v>846</v>
      </c>
      <c r="Z12" s="61">
        <f t="shared" si="14"/>
        <v>2.37</v>
      </c>
    </row>
    <row r="13" spans="1:42" ht="15.95" customHeight="1" x14ac:dyDescent="0.25">
      <c r="A13" s="52" t="s">
        <v>29</v>
      </c>
      <c r="B13" s="53">
        <f t="shared" si="0"/>
        <v>64736</v>
      </c>
      <c r="C13" s="53">
        <f t="shared" si="1"/>
        <v>19844</v>
      </c>
      <c r="D13" s="58">
        <f t="shared" si="2"/>
        <v>30.65</v>
      </c>
      <c r="E13" s="59">
        <v>12620</v>
      </c>
      <c r="F13" s="58">
        <f t="shared" si="3"/>
        <v>19.489999999999998</v>
      </c>
      <c r="G13" s="59">
        <v>2196</v>
      </c>
      <c r="H13" s="58">
        <f t="shared" si="4"/>
        <v>3.39</v>
      </c>
      <c r="I13" s="59">
        <v>696</v>
      </c>
      <c r="J13" s="58">
        <f t="shared" si="5"/>
        <v>1.08</v>
      </c>
      <c r="K13" s="59">
        <v>1113</v>
      </c>
      <c r="L13" s="58">
        <f t="shared" si="6"/>
        <v>1.72</v>
      </c>
      <c r="M13" s="59">
        <v>440</v>
      </c>
      <c r="N13" s="58">
        <f t="shared" si="7"/>
        <v>0.68</v>
      </c>
      <c r="O13" s="59">
        <v>564</v>
      </c>
      <c r="P13" s="58">
        <f t="shared" si="8"/>
        <v>0.87</v>
      </c>
      <c r="Q13" s="59">
        <v>203</v>
      </c>
      <c r="R13" s="58">
        <f t="shared" si="9"/>
        <v>0.31</v>
      </c>
      <c r="S13" s="59">
        <v>2012</v>
      </c>
      <c r="T13" s="58">
        <f t="shared" si="10"/>
        <v>3.11</v>
      </c>
      <c r="U13" s="55">
        <f t="shared" si="11"/>
        <v>44892</v>
      </c>
      <c r="V13" s="58">
        <f t="shared" si="12"/>
        <v>69.349999999999994</v>
      </c>
      <c r="W13" s="60">
        <f>證件別!AE13</f>
        <v>43231</v>
      </c>
      <c r="X13" s="58">
        <f t="shared" si="13"/>
        <v>66.78</v>
      </c>
      <c r="Y13" s="60">
        <f>證件別!AW13</f>
        <v>1661</v>
      </c>
      <c r="Z13" s="61">
        <f t="shared" si="14"/>
        <v>2.57</v>
      </c>
    </row>
    <row r="14" spans="1:42" ht="30.2" customHeight="1" x14ac:dyDescent="0.25">
      <c r="A14" s="52" t="s">
        <v>30</v>
      </c>
      <c r="B14" s="53">
        <f t="shared" si="0"/>
        <v>9130</v>
      </c>
      <c r="C14" s="53">
        <f t="shared" si="1"/>
        <v>3762</v>
      </c>
      <c r="D14" s="58">
        <f t="shared" si="2"/>
        <v>41.2</v>
      </c>
      <c r="E14" s="59">
        <v>2506</v>
      </c>
      <c r="F14" s="58">
        <f t="shared" si="3"/>
        <v>27.45</v>
      </c>
      <c r="G14" s="59">
        <v>491</v>
      </c>
      <c r="H14" s="58">
        <f t="shared" si="4"/>
        <v>5.38</v>
      </c>
      <c r="I14" s="59">
        <v>134</v>
      </c>
      <c r="J14" s="58">
        <f t="shared" si="5"/>
        <v>1.47</v>
      </c>
      <c r="K14" s="59">
        <v>110</v>
      </c>
      <c r="L14" s="58">
        <f t="shared" si="6"/>
        <v>1.2</v>
      </c>
      <c r="M14" s="59">
        <v>134</v>
      </c>
      <c r="N14" s="58">
        <f t="shared" si="7"/>
        <v>1.47</v>
      </c>
      <c r="O14" s="59">
        <v>64</v>
      </c>
      <c r="P14" s="58">
        <f t="shared" si="8"/>
        <v>0.7</v>
      </c>
      <c r="Q14" s="59">
        <v>13</v>
      </c>
      <c r="R14" s="58">
        <f t="shared" si="9"/>
        <v>0.14000000000000001</v>
      </c>
      <c r="S14" s="59">
        <v>310</v>
      </c>
      <c r="T14" s="58">
        <f t="shared" si="10"/>
        <v>3.4</v>
      </c>
      <c r="U14" s="55">
        <f t="shared" si="11"/>
        <v>5368</v>
      </c>
      <c r="V14" s="58">
        <f t="shared" si="12"/>
        <v>58.8</v>
      </c>
      <c r="W14" s="60">
        <f>證件別!AE14</f>
        <v>5181</v>
      </c>
      <c r="X14" s="58">
        <f t="shared" si="13"/>
        <v>56.75</v>
      </c>
      <c r="Y14" s="60">
        <f>證件別!AW14</f>
        <v>187</v>
      </c>
      <c r="Z14" s="61">
        <f t="shared" si="14"/>
        <v>2.0499999999999998</v>
      </c>
    </row>
    <row r="15" spans="1:42" ht="15.95" customHeight="1" x14ac:dyDescent="0.25">
      <c r="A15" s="52" t="s">
        <v>31</v>
      </c>
      <c r="B15" s="53">
        <f t="shared" si="0"/>
        <v>14627</v>
      </c>
      <c r="C15" s="53">
        <f t="shared" si="1"/>
        <v>7199</v>
      </c>
      <c r="D15" s="58">
        <f t="shared" si="2"/>
        <v>49.22</v>
      </c>
      <c r="E15" s="59">
        <v>2764</v>
      </c>
      <c r="F15" s="58">
        <f t="shared" si="3"/>
        <v>18.899999999999999</v>
      </c>
      <c r="G15" s="59">
        <v>2512</v>
      </c>
      <c r="H15" s="58">
        <f t="shared" si="4"/>
        <v>17.170000000000002</v>
      </c>
      <c r="I15" s="59">
        <v>341</v>
      </c>
      <c r="J15" s="58">
        <f t="shared" si="5"/>
        <v>2.33</v>
      </c>
      <c r="K15" s="59">
        <v>675</v>
      </c>
      <c r="L15" s="58">
        <f t="shared" si="6"/>
        <v>4.6100000000000003</v>
      </c>
      <c r="M15" s="59">
        <v>53</v>
      </c>
      <c r="N15" s="58">
        <f t="shared" si="7"/>
        <v>0.36</v>
      </c>
      <c r="O15" s="59">
        <v>104</v>
      </c>
      <c r="P15" s="58">
        <f t="shared" si="8"/>
        <v>0.71</v>
      </c>
      <c r="Q15" s="59">
        <v>75</v>
      </c>
      <c r="R15" s="58">
        <f t="shared" si="9"/>
        <v>0.51</v>
      </c>
      <c r="S15" s="59">
        <v>675</v>
      </c>
      <c r="T15" s="58">
        <f t="shared" si="10"/>
        <v>4.6100000000000003</v>
      </c>
      <c r="U15" s="55">
        <f t="shared" si="11"/>
        <v>7428</v>
      </c>
      <c r="V15" s="58">
        <f t="shared" si="12"/>
        <v>50.78</v>
      </c>
      <c r="W15" s="60">
        <f>證件別!AE15</f>
        <v>7154</v>
      </c>
      <c r="X15" s="58">
        <f t="shared" si="13"/>
        <v>48.91</v>
      </c>
      <c r="Y15" s="60">
        <f>證件別!AW15</f>
        <v>274</v>
      </c>
      <c r="Z15" s="61">
        <f t="shared" si="14"/>
        <v>1.87</v>
      </c>
    </row>
    <row r="16" spans="1:42" ht="15.95" customHeight="1" x14ac:dyDescent="0.25">
      <c r="A16" s="52" t="s">
        <v>32</v>
      </c>
      <c r="B16" s="53">
        <f t="shared" si="0"/>
        <v>14828</v>
      </c>
      <c r="C16" s="53">
        <f t="shared" si="1"/>
        <v>6347</v>
      </c>
      <c r="D16" s="58">
        <f t="shared" si="2"/>
        <v>42.8</v>
      </c>
      <c r="E16" s="59">
        <v>3354</v>
      </c>
      <c r="F16" s="58">
        <f t="shared" si="3"/>
        <v>22.62</v>
      </c>
      <c r="G16" s="59">
        <v>1974</v>
      </c>
      <c r="H16" s="58">
        <f t="shared" si="4"/>
        <v>13.31</v>
      </c>
      <c r="I16" s="59">
        <v>284</v>
      </c>
      <c r="J16" s="58">
        <f t="shared" si="5"/>
        <v>1.92</v>
      </c>
      <c r="K16" s="59">
        <v>321</v>
      </c>
      <c r="L16" s="58">
        <f t="shared" si="6"/>
        <v>2.16</v>
      </c>
      <c r="M16" s="59">
        <v>71</v>
      </c>
      <c r="N16" s="58">
        <f t="shared" si="7"/>
        <v>0.48</v>
      </c>
      <c r="O16" s="59">
        <v>47</v>
      </c>
      <c r="P16" s="58">
        <f t="shared" si="8"/>
        <v>0.32</v>
      </c>
      <c r="Q16" s="59">
        <v>18</v>
      </c>
      <c r="R16" s="58">
        <f t="shared" si="9"/>
        <v>0.12</v>
      </c>
      <c r="S16" s="59">
        <v>278</v>
      </c>
      <c r="T16" s="58">
        <f t="shared" si="10"/>
        <v>1.87</v>
      </c>
      <c r="U16" s="55">
        <f t="shared" si="11"/>
        <v>8481</v>
      </c>
      <c r="V16" s="58">
        <f t="shared" si="12"/>
        <v>57.2</v>
      </c>
      <c r="W16" s="60">
        <f>證件別!AE16</f>
        <v>8311</v>
      </c>
      <c r="X16" s="58">
        <f t="shared" si="13"/>
        <v>56.05</v>
      </c>
      <c r="Y16" s="60">
        <f>證件別!AW16</f>
        <v>170</v>
      </c>
      <c r="Z16" s="61">
        <f t="shared" si="14"/>
        <v>1.1499999999999999</v>
      </c>
    </row>
    <row r="17" spans="1:42" ht="15.95" customHeight="1" x14ac:dyDescent="0.25">
      <c r="A17" s="52" t="s">
        <v>33</v>
      </c>
      <c r="B17" s="53">
        <f t="shared" si="0"/>
        <v>24295</v>
      </c>
      <c r="C17" s="53">
        <f t="shared" si="1"/>
        <v>11453</v>
      </c>
      <c r="D17" s="58">
        <f t="shared" si="2"/>
        <v>47.14</v>
      </c>
      <c r="E17" s="59">
        <v>7684</v>
      </c>
      <c r="F17" s="58">
        <f t="shared" si="3"/>
        <v>31.63</v>
      </c>
      <c r="G17" s="59">
        <v>1837</v>
      </c>
      <c r="H17" s="58">
        <f t="shared" si="4"/>
        <v>7.56</v>
      </c>
      <c r="I17" s="59">
        <v>514</v>
      </c>
      <c r="J17" s="58">
        <f t="shared" si="5"/>
        <v>2.12</v>
      </c>
      <c r="K17" s="59">
        <v>457</v>
      </c>
      <c r="L17" s="58">
        <f t="shared" si="6"/>
        <v>1.88</v>
      </c>
      <c r="M17" s="59">
        <v>413</v>
      </c>
      <c r="N17" s="58">
        <f t="shared" si="7"/>
        <v>1.7</v>
      </c>
      <c r="O17" s="59">
        <v>89</v>
      </c>
      <c r="P17" s="58">
        <f t="shared" si="8"/>
        <v>0.37</v>
      </c>
      <c r="Q17" s="59">
        <v>27</v>
      </c>
      <c r="R17" s="58">
        <f t="shared" si="9"/>
        <v>0.11</v>
      </c>
      <c r="S17" s="59">
        <v>432</v>
      </c>
      <c r="T17" s="58">
        <f t="shared" si="10"/>
        <v>1.78</v>
      </c>
      <c r="U17" s="55">
        <f t="shared" si="11"/>
        <v>12842</v>
      </c>
      <c r="V17" s="58">
        <f t="shared" si="12"/>
        <v>52.86</v>
      </c>
      <c r="W17" s="60">
        <f>證件別!AE17</f>
        <v>12487</v>
      </c>
      <c r="X17" s="58">
        <f t="shared" si="13"/>
        <v>51.4</v>
      </c>
      <c r="Y17" s="60">
        <f>證件別!AW17</f>
        <v>355</v>
      </c>
      <c r="Z17" s="61">
        <f t="shared" si="14"/>
        <v>1.46</v>
      </c>
    </row>
    <row r="18" spans="1:42" ht="30.2" customHeight="1" x14ac:dyDescent="0.25">
      <c r="A18" s="52" t="s">
        <v>34</v>
      </c>
      <c r="B18" s="53">
        <f t="shared" si="0"/>
        <v>11309</v>
      </c>
      <c r="C18" s="53">
        <f t="shared" si="1"/>
        <v>5343</v>
      </c>
      <c r="D18" s="58">
        <f t="shared" si="2"/>
        <v>47.25</v>
      </c>
      <c r="E18" s="59">
        <v>3569</v>
      </c>
      <c r="F18" s="58">
        <f t="shared" si="3"/>
        <v>31.56</v>
      </c>
      <c r="G18" s="59">
        <v>955</v>
      </c>
      <c r="H18" s="58">
        <f t="shared" si="4"/>
        <v>8.44</v>
      </c>
      <c r="I18" s="59">
        <v>187</v>
      </c>
      <c r="J18" s="58">
        <f t="shared" si="5"/>
        <v>1.65</v>
      </c>
      <c r="K18" s="59">
        <v>135</v>
      </c>
      <c r="L18" s="58">
        <f t="shared" si="6"/>
        <v>1.19</v>
      </c>
      <c r="M18" s="59">
        <v>227</v>
      </c>
      <c r="N18" s="58">
        <f t="shared" si="7"/>
        <v>2.0099999999999998</v>
      </c>
      <c r="O18" s="59">
        <v>31</v>
      </c>
      <c r="P18" s="58">
        <f t="shared" si="8"/>
        <v>0.27</v>
      </c>
      <c r="Q18" s="59">
        <v>12</v>
      </c>
      <c r="R18" s="58">
        <f t="shared" si="9"/>
        <v>0.11</v>
      </c>
      <c r="S18" s="59">
        <v>227</v>
      </c>
      <c r="T18" s="58">
        <f t="shared" si="10"/>
        <v>2.0099999999999998</v>
      </c>
      <c r="U18" s="55">
        <f t="shared" si="11"/>
        <v>5966</v>
      </c>
      <c r="V18" s="58">
        <f t="shared" si="12"/>
        <v>52.75</v>
      </c>
      <c r="W18" s="60">
        <f>證件別!AE18</f>
        <v>5799</v>
      </c>
      <c r="X18" s="58">
        <f t="shared" si="13"/>
        <v>51.28</v>
      </c>
      <c r="Y18" s="60">
        <f>證件別!AW18</f>
        <v>167</v>
      </c>
      <c r="Z18" s="61">
        <f t="shared" si="14"/>
        <v>1.48</v>
      </c>
    </row>
    <row r="19" spans="1:42" ht="15.95" customHeight="1" x14ac:dyDescent="0.25">
      <c r="A19" s="52" t="s">
        <v>35</v>
      </c>
      <c r="B19" s="53">
        <f t="shared" si="0"/>
        <v>16798</v>
      </c>
      <c r="C19" s="53">
        <f t="shared" si="1"/>
        <v>7650</v>
      </c>
      <c r="D19" s="58">
        <f t="shared" si="2"/>
        <v>45.54</v>
      </c>
      <c r="E19" s="59">
        <v>4797</v>
      </c>
      <c r="F19" s="58">
        <f t="shared" si="3"/>
        <v>28.56</v>
      </c>
      <c r="G19" s="59">
        <v>1911</v>
      </c>
      <c r="H19" s="58">
        <f t="shared" si="4"/>
        <v>11.38</v>
      </c>
      <c r="I19" s="59">
        <v>230</v>
      </c>
      <c r="J19" s="58">
        <f t="shared" si="5"/>
        <v>1.37</v>
      </c>
      <c r="K19" s="59">
        <v>193</v>
      </c>
      <c r="L19" s="58">
        <f t="shared" si="6"/>
        <v>1.1499999999999999</v>
      </c>
      <c r="M19" s="59">
        <v>259</v>
      </c>
      <c r="N19" s="58">
        <f t="shared" si="7"/>
        <v>1.54</v>
      </c>
      <c r="O19" s="59">
        <v>28</v>
      </c>
      <c r="P19" s="58">
        <f t="shared" si="8"/>
        <v>0.17</v>
      </c>
      <c r="Q19" s="59">
        <v>21</v>
      </c>
      <c r="R19" s="58">
        <f t="shared" si="9"/>
        <v>0.13</v>
      </c>
      <c r="S19" s="59">
        <v>211</v>
      </c>
      <c r="T19" s="58">
        <f t="shared" si="10"/>
        <v>1.26</v>
      </c>
      <c r="U19" s="55">
        <f t="shared" si="11"/>
        <v>9148</v>
      </c>
      <c r="V19" s="58">
        <f t="shared" si="12"/>
        <v>54.46</v>
      </c>
      <c r="W19" s="60">
        <f>證件別!AE19</f>
        <v>8991</v>
      </c>
      <c r="X19" s="58">
        <f t="shared" si="13"/>
        <v>53.52</v>
      </c>
      <c r="Y19" s="60">
        <f>證件別!AW19</f>
        <v>157</v>
      </c>
      <c r="Z19" s="61">
        <f t="shared" si="14"/>
        <v>0.93</v>
      </c>
    </row>
    <row r="20" spans="1:42" ht="15.95" customHeight="1" x14ac:dyDescent="0.25">
      <c r="A20" s="52" t="s">
        <v>36</v>
      </c>
      <c r="B20" s="53">
        <f t="shared" si="0"/>
        <v>13423</v>
      </c>
      <c r="C20" s="53">
        <f t="shared" si="1"/>
        <v>5879</v>
      </c>
      <c r="D20" s="58">
        <f t="shared" si="2"/>
        <v>43.8</v>
      </c>
      <c r="E20" s="59">
        <v>3993</v>
      </c>
      <c r="F20" s="58">
        <f t="shared" si="3"/>
        <v>29.75</v>
      </c>
      <c r="G20" s="59">
        <v>1237</v>
      </c>
      <c r="H20" s="58">
        <f t="shared" si="4"/>
        <v>9.2200000000000006</v>
      </c>
      <c r="I20" s="59">
        <v>160</v>
      </c>
      <c r="J20" s="58">
        <f t="shared" si="5"/>
        <v>1.19</v>
      </c>
      <c r="K20" s="59">
        <v>148</v>
      </c>
      <c r="L20" s="58">
        <f t="shared" si="6"/>
        <v>1.1000000000000001</v>
      </c>
      <c r="M20" s="59">
        <v>168</v>
      </c>
      <c r="N20" s="58">
        <f t="shared" si="7"/>
        <v>1.25</v>
      </c>
      <c r="O20" s="59">
        <v>20</v>
      </c>
      <c r="P20" s="58">
        <f t="shared" si="8"/>
        <v>0.15</v>
      </c>
      <c r="Q20" s="59">
        <v>6</v>
      </c>
      <c r="R20" s="58">
        <f t="shared" si="9"/>
        <v>0.04</v>
      </c>
      <c r="S20" s="59">
        <v>147</v>
      </c>
      <c r="T20" s="58">
        <f t="shared" si="10"/>
        <v>1.1000000000000001</v>
      </c>
      <c r="U20" s="55">
        <f t="shared" si="11"/>
        <v>7544</v>
      </c>
      <c r="V20" s="58">
        <f t="shared" si="12"/>
        <v>56.2</v>
      </c>
      <c r="W20" s="60">
        <f>證件別!AE20</f>
        <v>7423</v>
      </c>
      <c r="X20" s="58">
        <f t="shared" si="13"/>
        <v>55.3</v>
      </c>
      <c r="Y20" s="60">
        <f>證件別!AW20</f>
        <v>121</v>
      </c>
      <c r="Z20" s="61">
        <f t="shared" si="14"/>
        <v>0.9</v>
      </c>
    </row>
    <row r="21" spans="1:42" ht="15.95" customHeight="1" x14ac:dyDescent="0.25">
      <c r="A21" s="52" t="s">
        <v>37</v>
      </c>
      <c r="B21" s="53">
        <f t="shared" si="0"/>
        <v>19781</v>
      </c>
      <c r="C21" s="53">
        <f t="shared" si="1"/>
        <v>8649</v>
      </c>
      <c r="D21" s="58">
        <f t="shared" si="2"/>
        <v>43.72</v>
      </c>
      <c r="E21" s="59">
        <v>5146</v>
      </c>
      <c r="F21" s="58">
        <f t="shared" si="3"/>
        <v>26.01</v>
      </c>
      <c r="G21" s="59">
        <v>1774</v>
      </c>
      <c r="H21" s="58">
        <f t="shared" si="4"/>
        <v>8.9700000000000006</v>
      </c>
      <c r="I21" s="59">
        <v>206</v>
      </c>
      <c r="J21" s="58">
        <f t="shared" si="5"/>
        <v>1.04</v>
      </c>
      <c r="K21" s="59">
        <v>820</v>
      </c>
      <c r="L21" s="58">
        <f t="shared" si="6"/>
        <v>4.1500000000000004</v>
      </c>
      <c r="M21" s="59">
        <v>241</v>
      </c>
      <c r="N21" s="58">
        <f t="shared" si="7"/>
        <v>1.22</v>
      </c>
      <c r="O21" s="59">
        <v>59</v>
      </c>
      <c r="P21" s="58">
        <f t="shared" si="8"/>
        <v>0.3</v>
      </c>
      <c r="Q21" s="59">
        <v>18</v>
      </c>
      <c r="R21" s="58">
        <f t="shared" si="9"/>
        <v>0.09</v>
      </c>
      <c r="S21" s="59">
        <v>385</v>
      </c>
      <c r="T21" s="58">
        <f t="shared" si="10"/>
        <v>1.95</v>
      </c>
      <c r="U21" s="55">
        <f t="shared" si="11"/>
        <v>11132</v>
      </c>
      <c r="V21" s="58">
        <f t="shared" si="12"/>
        <v>56.28</v>
      </c>
      <c r="W21" s="60">
        <f>證件別!AE21</f>
        <v>10837</v>
      </c>
      <c r="X21" s="58">
        <f t="shared" si="13"/>
        <v>54.78</v>
      </c>
      <c r="Y21" s="60">
        <f>證件別!AW21</f>
        <v>295</v>
      </c>
      <c r="Z21" s="61">
        <f t="shared" si="14"/>
        <v>1.49</v>
      </c>
    </row>
    <row r="22" spans="1:42" ht="30.2" customHeight="1" x14ac:dyDescent="0.25">
      <c r="A22" s="52" t="s">
        <v>38</v>
      </c>
      <c r="B22" s="53">
        <f t="shared" si="0"/>
        <v>4510</v>
      </c>
      <c r="C22" s="53">
        <f t="shared" si="1"/>
        <v>1667</v>
      </c>
      <c r="D22" s="58">
        <f t="shared" si="2"/>
        <v>36.96</v>
      </c>
      <c r="E22" s="59">
        <v>1028</v>
      </c>
      <c r="F22" s="58">
        <f t="shared" si="3"/>
        <v>22.79</v>
      </c>
      <c r="G22" s="59">
        <v>262</v>
      </c>
      <c r="H22" s="58">
        <f t="shared" si="4"/>
        <v>5.81</v>
      </c>
      <c r="I22" s="59">
        <v>31</v>
      </c>
      <c r="J22" s="58">
        <f t="shared" si="5"/>
        <v>0.69</v>
      </c>
      <c r="K22" s="59">
        <v>87</v>
      </c>
      <c r="L22" s="58">
        <f t="shared" si="6"/>
        <v>1.93</v>
      </c>
      <c r="M22" s="59">
        <v>42</v>
      </c>
      <c r="N22" s="58">
        <f t="shared" si="7"/>
        <v>0.93</v>
      </c>
      <c r="O22" s="59">
        <v>35</v>
      </c>
      <c r="P22" s="58">
        <f t="shared" si="8"/>
        <v>0.78</v>
      </c>
      <c r="Q22" s="59">
        <v>11</v>
      </c>
      <c r="R22" s="58">
        <f t="shared" si="9"/>
        <v>0.24</v>
      </c>
      <c r="S22" s="59">
        <v>171</v>
      </c>
      <c r="T22" s="58">
        <f t="shared" si="10"/>
        <v>3.79</v>
      </c>
      <c r="U22" s="55">
        <f t="shared" si="11"/>
        <v>2843</v>
      </c>
      <c r="V22" s="58">
        <f t="shared" si="12"/>
        <v>63.04</v>
      </c>
      <c r="W22" s="60">
        <f>證件別!AE22</f>
        <v>2775</v>
      </c>
      <c r="X22" s="58">
        <f t="shared" si="13"/>
        <v>61.53</v>
      </c>
      <c r="Y22" s="60">
        <f>證件別!AW22</f>
        <v>68</v>
      </c>
      <c r="Z22" s="61">
        <f t="shared" si="14"/>
        <v>1.51</v>
      </c>
    </row>
    <row r="23" spans="1:42" s="40" customFormat="1" ht="15.95" customHeight="1" x14ac:dyDescent="0.25">
      <c r="A23" s="62" t="s">
        <v>39</v>
      </c>
      <c r="B23" s="53">
        <f t="shared" si="0"/>
        <v>8020</v>
      </c>
      <c r="C23" s="53">
        <f t="shared" si="1"/>
        <v>2256</v>
      </c>
      <c r="D23" s="58">
        <f t="shared" si="2"/>
        <v>28.13</v>
      </c>
      <c r="E23" s="59">
        <v>1170</v>
      </c>
      <c r="F23" s="58">
        <f t="shared" si="3"/>
        <v>14.59</v>
      </c>
      <c r="G23" s="59">
        <v>551</v>
      </c>
      <c r="H23" s="58">
        <f t="shared" si="4"/>
        <v>6.87</v>
      </c>
      <c r="I23" s="59">
        <v>67</v>
      </c>
      <c r="J23" s="58">
        <f t="shared" si="5"/>
        <v>0.84</v>
      </c>
      <c r="K23" s="59">
        <v>72</v>
      </c>
      <c r="L23" s="58">
        <f t="shared" si="6"/>
        <v>0.9</v>
      </c>
      <c r="M23" s="59">
        <v>63</v>
      </c>
      <c r="N23" s="58">
        <f t="shared" si="7"/>
        <v>0.79</v>
      </c>
      <c r="O23" s="59">
        <v>55</v>
      </c>
      <c r="P23" s="58">
        <f t="shared" si="8"/>
        <v>0.69</v>
      </c>
      <c r="Q23" s="59">
        <v>22</v>
      </c>
      <c r="R23" s="58">
        <f t="shared" si="9"/>
        <v>0.27</v>
      </c>
      <c r="S23" s="59">
        <v>256</v>
      </c>
      <c r="T23" s="58">
        <f t="shared" si="10"/>
        <v>3.19</v>
      </c>
      <c r="U23" s="60">
        <f t="shared" si="11"/>
        <v>5764</v>
      </c>
      <c r="V23" s="58">
        <f t="shared" si="12"/>
        <v>71.87</v>
      </c>
      <c r="W23" s="60">
        <f>證件別!AE23</f>
        <v>5582</v>
      </c>
      <c r="X23" s="58">
        <f t="shared" si="13"/>
        <v>69.599999999999994</v>
      </c>
      <c r="Y23" s="60">
        <f>證件別!AW23</f>
        <v>182</v>
      </c>
      <c r="Z23" s="61">
        <f t="shared" si="14"/>
        <v>2.27</v>
      </c>
      <c r="AP23" s="41"/>
    </row>
    <row r="24" spans="1:42" ht="15.95" customHeight="1" x14ac:dyDescent="0.25">
      <c r="A24" s="52" t="s">
        <v>40</v>
      </c>
      <c r="B24" s="53">
        <f t="shared" si="0"/>
        <v>1908</v>
      </c>
      <c r="C24" s="53">
        <f t="shared" si="1"/>
        <v>1017</v>
      </c>
      <c r="D24" s="58">
        <f t="shared" si="2"/>
        <v>53.3</v>
      </c>
      <c r="E24" s="59">
        <v>600</v>
      </c>
      <c r="F24" s="58">
        <f t="shared" si="3"/>
        <v>31.45</v>
      </c>
      <c r="G24" s="59">
        <v>321</v>
      </c>
      <c r="H24" s="58">
        <f t="shared" si="4"/>
        <v>16.82</v>
      </c>
      <c r="I24" s="59">
        <v>1</v>
      </c>
      <c r="J24" s="58">
        <f t="shared" si="5"/>
        <v>0.05</v>
      </c>
      <c r="K24" s="59">
        <v>10</v>
      </c>
      <c r="L24" s="58">
        <f t="shared" si="6"/>
        <v>0.52</v>
      </c>
      <c r="M24" s="59">
        <v>42</v>
      </c>
      <c r="N24" s="58">
        <f t="shared" si="7"/>
        <v>2.2000000000000002</v>
      </c>
      <c r="O24" s="59">
        <v>9</v>
      </c>
      <c r="P24" s="58">
        <f t="shared" si="8"/>
        <v>0.47</v>
      </c>
      <c r="Q24" s="59">
        <v>0</v>
      </c>
      <c r="R24" s="58">
        <f t="shared" si="9"/>
        <v>0</v>
      </c>
      <c r="S24" s="59">
        <v>34</v>
      </c>
      <c r="T24" s="58">
        <f t="shared" si="10"/>
        <v>1.78</v>
      </c>
      <c r="U24" s="55">
        <f t="shared" si="11"/>
        <v>891</v>
      </c>
      <c r="V24" s="58">
        <f t="shared" si="12"/>
        <v>46.7</v>
      </c>
      <c r="W24" s="60">
        <f>證件別!AE24</f>
        <v>864</v>
      </c>
      <c r="X24" s="58">
        <f t="shared" si="13"/>
        <v>45.28</v>
      </c>
      <c r="Y24" s="60">
        <f>證件別!AW24</f>
        <v>27</v>
      </c>
      <c r="Z24" s="61">
        <f t="shared" si="14"/>
        <v>1.42</v>
      </c>
    </row>
    <row r="25" spans="1:42" ht="30.2" customHeight="1" x14ac:dyDescent="0.25">
      <c r="A25" s="52" t="s">
        <v>41</v>
      </c>
      <c r="B25" s="53">
        <f t="shared" si="0"/>
        <v>10622</v>
      </c>
      <c r="C25" s="53">
        <f t="shared" si="1"/>
        <v>2879</v>
      </c>
      <c r="D25" s="58">
        <f t="shared" si="2"/>
        <v>27.1</v>
      </c>
      <c r="E25" s="59">
        <v>1851</v>
      </c>
      <c r="F25" s="58">
        <f t="shared" si="3"/>
        <v>17.43</v>
      </c>
      <c r="G25" s="59">
        <v>330</v>
      </c>
      <c r="H25" s="58">
        <f t="shared" si="4"/>
        <v>3.11</v>
      </c>
      <c r="I25" s="59">
        <v>119</v>
      </c>
      <c r="J25" s="58">
        <f t="shared" si="5"/>
        <v>1.1200000000000001</v>
      </c>
      <c r="K25" s="59">
        <v>115</v>
      </c>
      <c r="L25" s="58">
        <f t="shared" si="6"/>
        <v>1.08</v>
      </c>
      <c r="M25" s="59">
        <v>68</v>
      </c>
      <c r="N25" s="58">
        <f t="shared" si="7"/>
        <v>0.64</v>
      </c>
      <c r="O25" s="59">
        <v>66</v>
      </c>
      <c r="P25" s="58">
        <f t="shared" si="8"/>
        <v>0.62</v>
      </c>
      <c r="Q25" s="59">
        <v>37</v>
      </c>
      <c r="R25" s="58">
        <f t="shared" si="9"/>
        <v>0.35</v>
      </c>
      <c r="S25" s="59">
        <v>293</v>
      </c>
      <c r="T25" s="58">
        <f t="shared" si="10"/>
        <v>2.76</v>
      </c>
      <c r="U25" s="55">
        <f t="shared" si="11"/>
        <v>7743</v>
      </c>
      <c r="V25" s="58">
        <f t="shared" si="12"/>
        <v>72.900000000000006</v>
      </c>
      <c r="W25" s="60">
        <f>證件別!AE25</f>
        <v>7444</v>
      </c>
      <c r="X25" s="58">
        <f t="shared" si="13"/>
        <v>70.08</v>
      </c>
      <c r="Y25" s="60">
        <f>證件別!AW25</f>
        <v>299</v>
      </c>
      <c r="Z25" s="61">
        <f t="shared" si="14"/>
        <v>2.81</v>
      </c>
    </row>
    <row r="26" spans="1:42" ht="15.95" customHeight="1" x14ac:dyDescent="0.25">
      <c r="A26" s="52" t="s">
        <v>42</v>
      </c>
      <c r="B26" s="53">
        <f t="shared" si="0"/>
        <v>9959</v>
      </c>
      <c r="C26" s="53">
        <f t="shared" si="1"/>
        <v>3740</v>
      </c>
      <c r="D26" s="58">
        <f t="shared" si="2"/>
        <v>37.549999999999997</v>
      </c>
      <c r="E26" s="59">
        <v>1562</v>
      </c>
      <c r="F26" s="58">
        <f t="shared" si="3"/>
        <v>15.68</v>
      </c>
      <c r="G26" s="59">
        <v>744</v>
      </c>
      <c r="H26" s="58">
        <f t="shared" si="4"/>
        <v>7.47</v>
      </c>
      <c r="I26" s="59">
        <v>157</v>
      </c>
      <c r="J26" s="58">
        <f t="shared" si="5"/>
        <v>1.58</v>
      </c>
      <c r="K26" s="59">
        <v>315</v>
      </c>
      <c r="L26" s="58">
        <f t="shared" si="6"/>
        <v>3.16</v>
      </c>
      <c r="M26" s="59">
        <v>24</v>
      </c>
      <c r="N26" s="58">
        <f t="shared" si="7"/>
        <v>0.24</v>
      </c>
      <c r="O26" s="59">
        <v>172</v>
      </c>
      <c r="P26" s="58">
        <f t="shared" si="8"/>
        <v>1.73</v>
      </c>
      <c r="Q26" s="59">
        <v>74</v>
      </c>
      <c r="R26" s="58">
        <f t="shared" si="9"/>
        <v>0.74</v>
      </c>
      <c r="S26" s="59">
        <v>692</v>
      </c>
      <c r="T26" s="58">
        <f t="shared" si="10"/>
        <v>6.95</v>
      </c>
      <c r="U26" s="55">
        <f t="shared" si="11"/>
        <v>6219</v>
      </c>
      <c r="V26" s="58">
        <f t="shared" si="12"/>
        <v>62.45</v>
      </c>
      <c r="W26" s="60">
        <f>證件別!AE26</f>
        <v>5932</v>
      </c>
      <c r="X26" s="58">
        <f t="shared" si="13"/>
        <v>59.56</v>
      </c>
      <c r="Y26" s="60">
        <f>證件別!AW26</f>
        <v>287</v>
      </c>
      <c r="Z26" s="61">
        <f t="shared" si="14"/>
        <v>2.88</v>
      </c>
    </row>
    <row r="27" spans="1:42" ht="15.95" customHeight="1" x14ac:dyDescent="0.25">
      <c r="A27" s="52" t="s">
        <v>43</v>
      </c>
      <c r="B27" s="53">
        <f t="shared" si="0"/>
        <v>5212</v>
      </c>
      <c r="C27" s="53">
        <f t="shared" si="1"/>
        <v>1584</v>
      </c>
      <c r="D27" s="58">
        <f t="shared" si="2"/>
        <v>30.39</v>
      </c>
      <c r="E27" s="59">
        <v>995</v>
      </c>
      <c r="F27" s="58">
        <f t="shared" si="3"/>
        <v>19.09</v>
      </c>
      <c r="G27" s="59">
        <v>205</v>
      </c>
      <c r="H27" s="58">
        <f t="shared" si="4"/>
        <v>3.93</v>
      </c>
      <c r="I27" s="59">
        <v>41</v>
      </c>
      <c r="J27" s="58">
        <f t="shared" si="5"/>
        <v>0.79</v>
      </c>
      <c r="K27" s="59">
        <v>70</v>
      </c>
      <c r="L27" s="58">
        <f t="shared" si="6"/>
        <v>1.34</v>
      </c>
      <c r="M27" s="59">
        <v>64</v>
      </c>
      <c r="N27" s="58">
        <f t="shared" si="7"/>
        <v>1.23</v>
      </c>
      <c r="O27" s="59">
        <v>37</v>
      </c>
      <c r="P27" s="58">
        <f t="shared" si="8"/>
        <v>0.71</v>
      </c>
      <c r="Q27" s="59">
        <v>14</v>
      </c>
      <c r="R27" s="58">
        <f t="shared" si="9"/>
        <v>0.27</v>
      </c>
      <c r="S27" s="59">
        <v>158</v>
      </c>
      <c r="T27" s="58">
        <f t="shared" si="10"/>
        <v>3.03</v>
      </c>
      <c r="U27" s="55">
        <f t="shared" si="11"/>
        <v>3628</v>
      </c>
      <c r="V27" s="58">
        <f t="shared" si="12"/>
        <v>69.61</v>
      </c>
      <c r="W27" s="60">
        <f>證件別!AE27</f>
        <v>3518</v>
      </c>
      <c r="X27" s="58">
        <f t="shared" si="13"/>
        <v>67.5</v>
      </c>
      <c r="Y27" s="60">
        <f>證件別!AW27</f>
        <v>110</v>
      </c>
      <c r="Z27" s="61">
        <f t="shared" si="14"/>
        <v>2.11</v>
      </c>
    </row>
    <row r="28" spans="1:42" ht="30.2" customHeight="1" x14ac:dyDescent="0.25">
      <c r="A28" s="52" t="s">
        <v>44</v>
      </c>
      <c r="B28" s="53">
        <f t="shared" si="0"/>
        <v>2854</v>
      </c>
      <c r="C28" s="53">
        <f t="shared" si="1"/>
        <v>354</v>
      </c>
      <c r="D28" s="58">
        <f t="shared" si="2"/>
        <v>12.4</v>
      </c>
      <c r="E28" s="59">
        <v>189</v>
      </c>
      <c r="F28" s="58">
        <f t="shared" si="3"/>
        <v>6.62</v>
      </c>
      <c r="G28" s="59">
        <v>113</v>
      </c>
      <c r="H28" s="58">
        <f t="shared" si="4"/>
        <v>3.96</v>
      </c>
      <c r="I28" s="59">
        <v>10</v>
      </c>
      <c r="J28" s="58">
        <f t="shared" si="5"/>
        <v>0.35</v>
      </c>
      <c r="K28" s="59">
        <v>6</v>
      </c>
      <c r="L28" s="58">
        <f t="shared" si="6"/>
        <v>0.21</v>
      </c>
      <c r="M28" s="59">
        <v>3</v>
      </c>
      <c r="N28" s="58">
        <f t="shared" si="7"/>
        <v>0.11</v>
      </c>
      <c r="O28" s="59">
        <v>6</v>
      </c>
      <c r="P28" s="58">
        <f t="shared" si="8"/>
        <v>0.21</v>
      </c>
      <c r="Q28" s="59">
        <v>1</v>
      </c>
      <c r="R28" s="58">
        <f t="shared" si="9"/>
        <v>0.04</v>
      </c>
      <c r="S28" s="59">
        <v>26</v>
      </c>
      <c r="T28" s="58">
        <f t="shared" si="10"/>
        <v>0.91</v>
      </c>
      <c r="U28" s="55">
        <f t="shared" si="11"/>
        <v>2500</v>
      </c>
      <c r="V28" s="58">
        <f t="shared" si="12"/>
        <v>87.6</v>
      </c>
      <c r="W28" s="60">
        <f>證件別!AE28</f>
        <v>2441</v>
      </c>
      <c r="X28" s="58">
        <f t="shared" si="13"/>
        <v>85.53</v>
      </c>
      <c r="Y28" s="60">
        <f>證件別!AW28</f>
        <v>59</v>
      </c>
      <c r="Z28" s="61">
        <f t="shared" si="14"/>
        <v>2.0699999999999998</v>
      </c>
    </row>
    <row r="29" spans="1:42" ht="15.95" customHeight="1" x14ac:dyDescent="0.25">
      <c r="A29" s="52" t="s">
        <v>45</v>
      </c>
      <c r="B29" s="53">
        <f t="shared" si="0"/>
        <v>609</v>
      </c>
      <c r="C29" s="53">
        <f t="shared" si="1"/>
        <v>71</v>
      </c>
      <c r="D29" s="58">
        <f t="shared" si="2"/>
        <v>11.66</v>
      </c>
      <c r="E29" s="59">
        <v>51</v>
      </c>
      <c r="F29" s="58">
        <f t="shared" si="3"/>
        <v>8.3699999999999992</v>
      </c>
      <c r="G29" s="59">
        <v>4</v>
      </c>
      <c r="H29" s="58">
        <f t="shared" si="4"/>
        <v>0.66</v>
      </c>
      <c r="I29" s="59">
        <v>3</v>
      </c>
      <c r="J29" s="58">
        <f t="shared" si="5"/>
        <v>0.49</v>
      </c>
      <c r="K29" s="59">
        <v>1</v>
      </c>
      <c r="L29" s="58">
        <f t="shared" si="6"/>
        <v>0.16</v>
      </c>
      <c r="M29" s="59">
        <v>3</v>
      </c>
      <c r="N29" s="58">
        <f t="shared" si="7"/>
        <v>0.49</v>
      </c>
      <c r="O29" s="59">
        <v>0</v>
      </c>
      <c r="P29" s="58">
        <f t="shared" si="8"/>
        <v>0</v>
      </c>
      <c r="Q29" s="59">
        <v>1</v>
      </c>
      <c r="R29" s="58">
        <f t="shared" si="9"/>
        <v>0.16</v>
      </c>
      <c r="S29" s="59">
        <v>8</v>
      </c>
      <c r="T29" s="58">
        <f t="shared" si="10"/>
        <v>1.31</v>
      </c>
      <c r="U29" s="55">
        <f t="shared" si="11"/>
        <v>538</v>
      </c>
      <c r="V29" s="58">
        <f t="shared" si="12"/>
        <v>88.34</v>
      </c>
      <c r="W29" s="60">
        <f>證件別!AE29</f>
        <v>535</v>
      </c>
      <c r="X29" s="58">
        <f t="shared" si="13"/>
        <v>87.85</v>
      </c>
      <c r="Y29" s="60">
        <f>證件別!AW29</f>
        <v>3</v>
      </c>
      <c r="Z29" s="61">
        <f t="shared" si="14"/>
        <v>0.49</v>
      </c>
    </row>
    <row r="30" spans="1:42" ht="30.2" customHeight="1" x14ac:dyDescent="0.25">
      <c r="A30" s="21" t="s">
        <v>71</v>
      </c>
      <c r="B30" s="53">
        <f t="shared" si="0"/>
        <v>3265</v>
      </c>
      <c r="C30" s="53">
        <f t="shared" si="1"/>
        <v>0</v>
      </c>
      <c r="D30" s="58">
        <f t="shared" si="2"/>
        <v>0</v>
      </c>
      <c r="E30" s="59">
        <v>0</v>
      </c>
      <c r="F30" s="58">
        <f t="shared" si="3"/>
        <v>0</v>
      </c>
      <c r="G30" s="59">
        <v>0</v>
      </c>
      <c r="H30" s="58">
        <f t="shared" si="4"/>
        <v>0</v>
      </c>
      <c r="I30" s="59">
        <v>0</v>
      </c>
      <c r="J30" s="58">
        <f t="shared" si="5"/>
        <v>0</v>
      </c>
      <c r="K30" s="59">
        <v>0</v>
      </c>
      <c r="L30" s="58">
        <f t="shared" si="6"/>
        <v>0</v>
      </c>
      <c r="M30" s="59">
        <v>0</v>
      </c>
      <c r="N30" s="58">
        <f t="shared" si="7"/>
        <v>0</v>
      </c>
      <c r="O30" s="59">
        <v>0</v>
      </c>
      <c r="P30" s="58">
        <f t="shared" si="8"/>
        <v>0</v>
      </c>
      <c r="Q30" s="59">
        <v>0</v>
      </c>
      <c r="R30" s="58">
        <f t="shared" si="9"/>
        <v>0</v>
      </c>
      <c r="S30" s="59">
        <v>0</v>
      </c>
      <c r="T30" s="58">
        <f t="shared" si="10"/>
        <v>0</v>
      </c>
      <c r="U30" s="55">
        <f t="shared" si="11"/>
        <v>3265</v>
      </c>
      <c r="V30" s="58">
        <f t="shared" si="12"/>
        <v>100</v>
      </c>
      <c r="W30" s="60">
        <f>證件別!AE30</f>
        <v>3158</v>
      </c>
      <c r="X30" s="58">
        <f t="shared" si="13"/>
        <v>96.72</v>
      </c>
      <c r="Y30" s="60">
        <f>證件別!AW30</f>
        <v>107</v>
      </c>
      <c r="Z30" s="61">
        <f t="shared" si="14"/>
        <v>3.28</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72</v>
      </c>
      <c r="B32" s="40"/>
      <c r="C32" s="40"/>
      <c r="D32" s="40"/>
      <c r="E32" s="40"/>
      <c r="F32" s="40"/>
      <c r="G32" s="40"/>
      <c r="H32" s="40"/>
      <c r="I32" s="40"/>
      <c r="J32" s="40"/>
      <c r="K32" s="70"/>
      <c r="L32" s="40"/>
      <c r="M32" s="40"/>
      <c r="N32" s="40"/>
      <c r="O32" s="40"/>
      <c r="P32" s="40"/>
      <c r="Q32" s="40"/>
      <c r="R32" s="40"/>
      <c r="S32" s="40"/>
      <c r="T32" s="40"/>
      <c r="U32" s="40"/>
      <c r="V32" s="40"/>
      <c r="W32" s="144" t="s">
        <v>73</v>
      </c>
      <c r="X32" s="128"/>
      <c r="Y32" s="128"/>
      <c r="Z32" s="128"/>
      <c r="AC32" s="40"/>
    </row>
    <row r="33" spans="1:26" x14ac:dyDescent="0.25">
      <c r="A33" s="35" t="s">
        <v>74</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75</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76</v>
      </c>
      <c r="B35"/>
      <c r="C35"/>
      <c r="D35"/>
      <c r="E35"/>
      <c r="F35"/>
      <c r="G35"/>
      <c r="H35"/>
      <c r="I35"/>
      <c r="J35"/>
      <c r="K35"/>
      <c r="L35"/>
      <c r="M35"/>
      <c r="N35"/>
      <c r="O35"/>
      <c r="P35"/>
      <c r="Q35"/>
      <c r="R35"/>
      <c r="S35"/>
      <c r="T35"/>
      <c r="U35"/>
      <c r="V35"/>
      <c r="W35"/>
      <c r="X35"/>
      <c r="Y35"/>
      <c r="Z35"/>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O7" sqref="O7:Q30"/>
      <selection pane="topRight" activeCell="O7" sqref="O7:Q30"/>
      <selection pane="bottomLeft" activeCell="O7" sqref="O7:Q30"/>
      <selection pane="bottomRight" activeCell="U40" sqref="U40"/>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77</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76年1月至111年5月底</v>
      </c>
      <c r="K2" s="154"/>
      <c r="L2" s="154"/>
      <c r="M2" s="154"/>
      <c r="N2" s="154"/>
      <c r="O2" s="154"/>
      <c r="P2" s="154"/>
      <c r="Q2" s="154"/>
      <c r="R2" s="154"/>
      <c r="S2" s="76"/>
      <c r="T2" s="76"/>
      <c r="U2" s="76"/>
      <c r="V2" s="76"/>
      <c r="W2" s="76"/>
      <c r="X2" s="76"/>
      <c r="Y2" s="76"/>
      <c r="Z2" s="76"/>
      <c r="AA2" s="76"/>
      <c r="AB2" s="77" t="s">
        <v>78</v>
      </c>
    </row>
    <row r="3" spans="1:44" s="72" customFormat="1" ht="20.100000000000001" customHeight="1" x14ac:dyDescent="0.25">
      <c r="A3" s="149" t="s">
        <v>79</v>
      </c>
      <c r="B3" s="156" t="s">
        <v>80</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81</v>
      </c>
      <c r="C4" s="146"/>
      <c r="D4" s="147"/>
      <c r="E4" s="145" t="s">
        <v>82</v>
      </c>
      <c r="F4" s="146"/>
      <c r="G4" s="147"/>
      <c r="H4" s="145" t="s">
        <v>83</v>
      </c>
      <c r="I4" s="146"/>
      <c r="J4" s="147"/>
      <c r="K4" s="145" t="s">
        <v>84</v>
      </c>
      <c r="L4" s="146"/>
      <c r="M4" s="147"/>
      <c r="N4" s="145" t="s">
        <v>85</v>
      </c>
      <c r="O4" s="146"/>
      <c r="P4" s="147"/>
      <c r="Q4" s="145" t="s">
        <v>86</v>
      </c>
      <c r="R4" s="146"/>
      <c r="S4" s="147"/>
      <c r="T4" s="145" t="s">
        <v>87</v>
      </c>
      <c r="U4" s="146"/>
      <c r="V4" s="147"/>
      <c r="W4" s="145" t="s">
        <v>88</v>
      </c>
      <c r="X4" s="146"/>
      <c r="Y4" s="147"/>
      <c r="Z4" s="145" t="s">
        <v>89</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90</v>
      </c>
      <c r="C6" s="80" t="s">
        <v>91</v>
      </c>
      <c r="D6" s="80" t="s">
        <v>92</v>
      </c>
      <c r="E6" s="80" t="s">
        <v>93</v>
      </c>
      <c r="F6" s="80" t="s">
        <v>94</v>
      </c>
      <c r="G6" s="80" t="s">
        <v>92</v>
      </c>
      <c r="H6" s="80" t="s">
        <v>95</v>
      </c>
      <c r="I6" s="80" t="s">
        <v>94</v>
      </c>
      <c r="J6" s="80" t="s">
        <v>92</v>
      </c>
      <c r="K6" s="80" t="s">
        <v>95</v>
      </c>
      <c r="L6" s="80" t="s">
        <v>94</v>
      </c>
      <c r="M6" s="80" t="s">
        <v>92</v>
      </c>
      <c r="N6" s="80" t="s">
        <v>96</v>
      </c>
      <c r="O6" s="80" t="s">
        <v>91</v>
      </c>
      <c r="P6" s="80" t="s">
        <v>97</v>
      </c>
      <c r="Q6" s="80" t="s">
        <v>96</v>
      </c>
      <c r="R6" s="80" t="s">
        <v>94</v>
      </c>
      <c r="S6" s="80" t="s">
        <v>92</v>
      </c>
      <c r="T6" s="80" t="s">
        <v>96</v>
      </c>
      <c r="U6" s="80" t="s">
        <v>94</v>
      </c>
      <c r="V6" s="80" t="s">
        <v>97</v>
      </c>
      <c r="W6" s="80" t="s">
        <v>96</v>
      </c>
      <c r="X6" s="80" t="s">
        <v>94</v>
      </c>
      <c r="Y6" s="80" t="s">
        <v>92</v>
      </c>
      <c r="Z6" s="80" t="s">
        <v>96</v>
      </c>
      <c r="AA6" s="80" t="s">
        <v>94</v>
      </c>
      <c r="AB6" s="81" t="s">
        <v>98</v>
      </c>
      <c r="AR6" s="73"/>
    </row>
    <row r="7" spans="1:44" ht="30.2" customHeight="1" x14ac:dyDescent="0.25">
      <c r="A7" s="82" t="s">
        <v>99</v>
      </c>
      <c r="B7" s="83">
        <f t="shared" ref="B7:B29" si="0">SUM(C7:D7)</f>
        <v>199070</v>
      </c>
      <c r="C7" s="83">
        <f>SUM(C8:C29)</f>
        <v>25228</v>
      </c>
      <c r="D7" s="83">
        <f>SUM(D8:D29)</f>
        <v>173842</v>
      </c>
      <c r="E7" s="83">
        <f t="shared" ref="E7:E29" si="1">SUM(F7:G7)</f>
        <v>111568</v>
      </c>
      <c r="F7" s="83">
        <f>SUM(F8:F29)</f>
        <v>2392</v>
      </c>
      <c r="G7" s="83">
        <f>SUM(G8:G29)</f>
        <v>109176</v>
      </c>
      <c r="H7" s="83">
        <f t="shared" ref="H7:H29" si="2">SUM(I7:J7)</f>
        <v>31155</v>
      </c>
      <c r="I7" s="83">
        <f>SUM(I8:I29)</f>
        <v>810</v>
      </c>
      <c r="J7" s="83">
        <f>SUM(J8:J29)</f>
        <v>30345</v>
      </c>
      <c r="K7" s="83">
        <f t="shared" ref="K7:K29" si="3">SUM(L7:M7)</f>
        <v>9580</v>
      </c>
      <c r="L7" s="83">
        <f>SUM(L8:L29)</f>
        <v>3063</v>
      </c>
      <c r="M7" s="83">
        <f>SUM(M8:M29)</f>
        <v>6517</v>
      </c>
      <c r="N7" s="83">
        <f t="shared" ref="N7:N29" si="4">SUM(O7:P7)</f>
        <v>10535</v>
      </c>
      <c r="O7" s="83">
        <f>SUM(O8:O29)</f>
        <v>767</v>
      </c>
      <c r="P7" s="83">
        <f>SUM(P8:P29)</f>
        <v>9768</v>
      </c>
      <c r="Q7" s="83">
        <f t="shared" ref="Q7:Q29" si="5">SUM(R7:S7)</f>
        <v>4350</v>
      </c>
      <c r="R7" s="83">
        <f>SUM(R8:R29)</f>
        <v>9</v>
      </c>
      <c r="S7" s="83">
        <f>SUM(S8:S29)</f>
        <v>4341</v>
      </c>
      <c r="T7" s="83">
        <f t="shared" ref="T7:T29" si="6">SUM(U7:V7)</f>
        <v>5751</v>
      </c>
      <c r="U7" s="83">
        <f>SUM(U8:U29)</f>
        <v>2566</v>
      </c>
      <c r="V7" s="83">
        <f>SUM(V8:V29)</f>
        <v>3185</v>
      </c>
      <c r="W7" s="83">
        <f t="shared" ref="W7:W29" si="7">SUM(X7:Y7)</f>
        <v>2140</v>
      </c>
      <c r="X7" s="83">
        <f>SUM(X8:X29)</f>
        <v>867</v>
      </c>
      <c r="Y7" s="83">
        <f>SUM(Y8:Y29)</f>
        <v>1273</v>
      </c>
      <c r="Z7" s="83">
        <f t="shared" ref="Z7:Z29" si="8">SUM(AA7:AB7)</f>
        <v>23991</v>
      </c>
      <c r="AA7" s="83">
        <f>SUM(AA8:AA29)</f>
        <v>14754</v>
      </c>
      <c r="AB7" s="84">
        <f>SUM(AB8:AB29)</f>
        <v>9237</v>
      </c>
    </row>
    <row r="8" spans="1:44" ht="30.2" customHeight="1" x14ac:dyDescent="0.25">
      <c r="A8" s="82" t="s">
        <v>23</v>
      </c>
      <c r="B8" s="83">
        <f t="shared" si="0"/>
        <v>35411</v>
      </c>
      <c r="C8" s="83">
        <v>5443</v>
      </c>
      <c r="D8" s="83">
        <v>29968</v>
      </c>
      <c r="E8" s="83">
        <f t="shared" si="1"/>
        <v>19555</v>
      </c>
      <c r="F8" s="83">
        <v>488</v>
      </c>
      <c r="G8" s="83">
        <v>19067</v>
      </c>
      <c r="H8" s="83">
        <f t="shared" si="2"/>
        <v>3972</v>
      </c>
      <c r="I8" s="83">
        <v>169</v>
      </c>
      <c r="J8" s="83">
        <v>3803</v>
      </c>
      <c r="K8" s="83">
        <f t="shared" si="3"/>
        <v>1793</v>
      </c>
      <c r="L8" s="83">
        <v>442</v>
      </c>
      <c r="M8" s="83">
        <v>1351</v>
      </c>
      <c r="N8" s="83">
        <f t="shared" si="4"/>
        <v>1692</v>
      </c>
      <c r="O8" s="83">
        <v>191</v>
      </c>
      <c r="P8" s="83">
        <v>1501</v>
      </c>
      <c r="Q8" s="83">
        <f t="shared" si="5"/>
        <v>456</v>
      </c>
      <c r="R8" s="83">
        <v>1</v>
      </c>
      <c r="S8" s="83">
        <v>455</v>
      </c>
      <c r="T8" s="83">
        <f t="shared" si="6"/>
        <v>1193</v>
      </c>
      <c r="U8" s="83">
        <v>496</v>
      </c>
      <c r="V8" s="83">
        <v>697</v>
      </c>
      <c r="W8" s="83">
        <f t="shared" si="7"/>
        <v>570</v>
      </c>
      <c r="X8" s="83">
        <v>209</v>
      </c>
      <c r="Y8" s="83">
        <v>361</v>
      </c>
      <c r="Z8" s="83">
        <f t="shared" si="8"/>
        <v>6180</v>
      </c>
      <c r="AA8" s="83">
        <f t="shared" ref="AA8:AB29" si="9">C8-F8-I8-L8-O8-R8-U8-X8</f>
        <v>3447</v>
      </c>
      <c r="AB8" s="85">
        <f t="shared" si="9"/>
        <v>2733</v>
      </c>
    </row>
    <row r="9" spans="1:44" ht="15.95" customHeight="1" x14ac:dyDescent="0.25">
      <c r="A9" s="82" t="s">
        <v>24</v>
      </c>
      <c r="B9" s="83">
        <f t="shared" si="0"/>
        <v>16278</v>
      </c>
      <c r="C9" s="83">
        <v>5074</v>
      </c>
      <c r="D9" s="83">
        <v>11204</v>
      </c>
      <c r="E9" s="83">
        <f t="shared" si="1"/>
        <v>5850</v>
      </c>
      <c r="F9" s="83">
        <v>158</v>
      </c>
      <c r="G9" s="83">
        <v>5692</v>
      </c>
      <c r="H9" s="83">
        <f t="shared" si="2"/>
        <v>1175</v>
      </c>
      <c r="I9" s="83">
        <v>82</v>
      </c>
      <c r="J9" s="83">
        <v>1093</v>
      </c>
      <c r="K9" s="83">
        <f t="shared" si="3"/>
        <v>586</v>
      </c>
      <c r="L9" s="83">
        <v>65</v>
      </c>
      <c r="M9" s="83">
        <v>521</v>
      </c>
      <c r="N9" s="83">
        <f t="shared" si="4"/>
        <v>670</v>
      </c>
      <c r="O9" s="83">
        <v>69</v>
      </c>
      <c r="P9" s="83">
        <v>601</v>
      </c>
      <c r="Q9" s="83">
        <f t="shared" si="5"/>
        <v>187</v>
      </c>
      <c r="R9" s="83">
        <v>2</v>
      </c>
      <c r="S9" s="83">
        <v>185</v>
      </c>
      <c r="T9" s="83">
        <f t="shared" si="6"/>
        <v>1792</v>
      </c>
      <c r="U9" s="83">
        <v>757</v>
      </c>
      <c r="V9" s="83">
        <v>1035</v>
      </c>
      <c r="W9" s="83">
        <f t="shared" si="7"/>
        <v>529</v>
      </c>
      <c r="X9" s="83">
        <v>175</v>
      </c>
      <c r="Y9" s="83">
        <v>354</v>
      </c>
      <c r="Z9" s="83">
        <f t="shared" si="8"/>
        <v>5489</v>
      </c>
      <c r="AA9" s="83">
        <f t="shared" si="9"/>
        <v>3766</v>
      </c>
      <c r="AB9" s="85">
        <f t="shared" si="9"/>
        <v>1723</v>
      </c>
    </row>
    <row r="10" spans="1:44" ht="15.95" customHeight="1" x14ac:dyDescent="0.25">
      <c r="A10" s="82" t="s">
        <v>100</v>
      </c>
      <c r="B10" s="83">
        <f t="shared" si="0"/>
        <v>24470</v>
      </c>
      <c r="C10" s="83">
        <v>3326</v>
      </c>
      <c r="D10" s="83">
        <v>21144</v>
      </c>
      <c r="E10" s="83">
        <f t="shared" si="1"/>
        <v>11808</v>
      </c>
      <c r="F10" s="83">
        <v>450</v>
      </c>
      <c r="G10" s="83">
        <v>11358</v>
      </c>
      <c r="H10" s="83">
        <f t="shared" si="2"/>
        <v>5015</v>
      </c>
      <c r="I10" s="83">
        <v>255</v>
      </c>
      <c r="J10" s="83">
        <v>4760</v>
      </c>
      <c r="K10" s="83">
        <f t="shared" si="3"/>
        <v>2508</v>
      </c>
      <c r="L10" s="83">
        <v>915</v>
      </c>
      <c r="M10" s="83">
        <v>1593</v>
      </c>
      <c r="N10" s="83">
        <f t="shared" si="4"/>
        <v>1937</v>
      </c>
      <c r="O10" s="83">
        <v>205</v>
      </c>
      <c r="P10" s="83">
        <v>1732</v>
      </c>
      <c r="Q10" s="83">
        <f t="shared" si="5"/>
        <v>304</v>
      </c>
      <c r="R10" s="83">
        <v>0</v>
      </c>
      <c r="S10" s="83">
        <v>304</v>
      </c>
      <c r="T10" s="83">
        <f t="shared" si="6"/>
        <v>461</v>
      </c>
      <c r="U10" s="83">
        <v>199</v>
      </c>
      <c r="V10" s="83">
        <v>262</v>
      </c>
      <c r="W10" s="83">
        <f t="shared" si="7"/>
        <v>170</v>
      </c>
      <c r="X10" s="83">
        <v>83</v>
      </c>
      <c r="Y10" s="83">
        <v>87</v>
      </c>
      <c r="Z10" s="83">
        <f t="shared" si="8"/>
        <v>2267</v>
      </c>
      <c r="AA10" s="83">
        <f t="shared" si="9"/>
        <v>1219</v>
      </c>
      <c r="AB10" s="85">
        <f t="shared" si="9"/>
        <v>1048</v>
      </c>
    </row>
    <row r="11" spans="1:44" ht="30.2" customHeight="1" x14ac:dyDescent="0.25">
      <c r="A11" s="82" t="s">
        <v>27</v>
      </c>
      <c r="B11" s="83">
        <f t="shared" si="0"/>
        <v>20405</v>
      </c>
      <c r="C11" s="83">
        <v>3110</v>
      </c>
      <c r="D11" s="83">
        <v>17295</v>
      </c>
      <c r="E11" s="83">
        <f t="shared" si="1"/>
        <v>11773</v>
      </c>
      <c r="F11" s="83">
        <v>302</v>
      </c>
      <c r="G11" s="83">
        <v>11471</v>
      </c>
      <c r="H11" s="83">
        <f t="shared" si="2"/>
        <v>2431</v>
      </c>
      <c r="I11" s="83">
        <v>61</v>
      </c>
      <c r="J11" s="83">
        <v>2370</v>
      </c>
      <c r="K11" s="83">
        <f t="shared" si="3"/>
        <v>937</v>
      </c>
      <c r="L11" s="83">
        <v>463</v>
      </c>
      <c r="M11" s="83">
        <v>474</v>
      </c>
      <c r="N11" s="83">
        <f t="shared" si="4"/>
        <v>1029</v>
      </c>
      <c r="O11" s="83">
        <v>75</v>
      </c>
      <c r="P11" s="83">
        <v>954</v>
      </c>
      <c r="Q11" s="83">
        <f t="shared" si="5"/>
        <v>755</v>
      </c>
      <c r="R11" s="83">
        <v>1</v>
      </c>
      <c r="S11" s="83">
        <v>754</v>
      </c>
      <c r="T11" s="83">
        <f t="shared" si="6"/>
        <v>624</v>
      </c>
      <c r="U11" s="83">
        <v>293</v>
      </c>
      <c r="V11" s="83">
        <v>331</v>
      </c>
      <c r="W11" s="83">
        <f t="shared" si="7"/>
        <v>224</v>
      </c>
      <c r="X11" s="83">
        <v>102</v>
      </c>
      <c r="Y11" s="83">
        <v>122</v>
      </c>
      <c r="Z11" s="83">
        <f t="shared" si="8"/>
        <v>2632</v>
      </c>
      <c r="AA11" s="83">
        <f t="shared" si="9"/>
        <v>1813</v>
      </c>
      <c r="AB11" s="85">
        <f t="shared" si="9"/>
        <v>819</v>
      </c>
    </row>
    <row r="12" spans="1:44" ht="15.95" customHeight="1" x14ac:dyDescent="0.25">
      <c r="A12" s="82" t="s">
        <v>28</v>
      </c>
      <c r="B12" s="83">
        <f t="shared" si="0"/>
        <v>12812</v>
      </c>
      <c r="C12" s="83">
        <v>1442</v>
      </c>
      <c r="D12" s="83">
        <v>11370</v>
      </c>
      <c r="E12" s="83">
        <f t="shared" si="1"/>
        <v>8703</v>
      </c>
      <c r="F12" s="83">
        <v>181</v>
      </c>
      <c r="G12" s="83">
        <v>8522</v>
      </c>
      <c r="H12" s="83">
        <f t="shared" si="2"/>
        <v>1145</v>
      </c>
      <c r="I12" s="83">
        <v>24</v>
      </c>
      <c r="J12" s="83">
        <v>1121</v>
      </c>
      <c r="K12" s="83">
        <f t="shared" si="3"/>
        <v>575</v>
      </c>
      <c r="L12" s="83">
        <v>244</v>
      </c>
      <c r="M12" s="83">
        <v>331</v>
      </c>
      <c r="N12" s="83">
        <f t="shared" si="4"/>
        <v>559</v>
      </c>
      <c r="O12" s="83">
        <v>44</v>
      </c>
      <c r="P12" s="83">
        <v>515</v>
      </c>
      <c r="Q12" s="83">
        <f t="shared" si="5"/>
        <v>333</v>
      </c>
      <c r="R12" s="83">
        <v>1</v>
      </c>
      <c r="S12" s="83">
        <v>332</v>
      </c>
      <c r="T12" s="83">
        <f t="shared" si="6"/>
        <v>295</v>
      </c>
      <c r="U12" s="83">
        <v>146</v>
      </c>
      <c r="V12" s="83">
        <v>149</v>
      </c>
      <c r="W12" s="83">
        <f t="shared" si="7"/>
        <v>94</v>
      </c>
      <c r="X12" s="83">
        <v>50</v>
      </c>
      <c r="Y12" s="83">
        <v>44</v>
      </c>
      <c r="Z12" s="83">
        <f t="shared" si="8"/>
        <v>1108</v>
      </c>
      <c r="AA12" s="83">
        <f t="shared" si="9"/>
        <v>752</v>
      </c>
      <c r="AB12" s="85">
        <f t="shared" si="9"/>
        <v>356</v>
      </c>
    </row>
    <row r="13" spans="1:44" ht="15.95" customHeight="1" x14ac:dyDescent="0.25">
      <c r="A13" s="82" t="s">
        <v>29</v>
      </c>
      <c r="B13" s="83">
        <f t="shared" si="0"/>
        <v>19844</v>
      </c>
      <c r="C13" s="83">
        <v>2183</v>
      </c>
      <c r="D13" s="83">
        <v>17661</v>
      </c>
      <c r="E13" s="83">
        <f t="shared" si="1"/>
        <v>12620</v>
      </c>
      <c r="F13" s="83">
        <v>189</v>
      </c>
      <c r="G13" s="83">
        <v>12431</v>
      </c>
      <c r="H13" s="83">
        <f t="shared" si="2"/>
        <v>2196</v>
      </c>
      <c r="I13" s="83">
        <v>48</v>
      </c>
      <c r="J13" s="83">
        <v>2148</v>
      </c>
      <c r="K13" s="83">
        <f t="shared" si="3"/>
        <v>696</v>
      </c>
      <c r="L13" s="83">
        <v>178</v>
      </c>
      <c r="M13" s="83">
        <v>518</v>
      </c>
      <c r="N13" s="83">
        <f t="shared" si="4"/>
        <v>1113</v>
      </c>
      <c r="O13" s="83">
        <v>52</v>
      </c>
      <c r="P13" s="83">
        <v>1061</v>
      </c>
      <c r="Q13" s="83">
        <f t="shared" si="5"/>
        <v>440</v>
      </c>
      <c r="R13" s="83">
        <v>1</v>
      </c>
      <c r="S13" s="83">
        <v>439</v>
      </c>
      <c r="T13" s="83">
        <f t="shared" si="6"/>
        <v>564</v>
      </c>
      <c r="U13" s="83">
        <v>297</v>
      </c>
      <c r="V13" s="83">
        <v>267</v>
      </c>
      <c r="W13" s="83">
        <f t="shared" si="7"/>
        <v>203</v>
      </c>
      <c r="X13" s="83">
        <v>95</v>
      </c>
      <c r="Y13" s="83">
        <v>108</v>
      </c>
      <c r="Z13" s="83">
        <f t="shared" si="8"/>
        <v>2012</v>
      </c>
      <c r="AA13" s="83">
        <f t="shared" si="9"/>
        <v>1323</v>
      </c>
      <c r="AB13" s="85">
        <f t="shared" si="9"/>
        <v>689</v>
      </c>
    </row>
    <row r="14" spans="1:44" ht="30.2" customHeight="1" x14ac:dyDescent="0.25">
      <c r="A14" s="82" t="s">
        <v>30</v>
      </c>
      <c r="B14" s="83">
        <f t="shared" si="0"/>
        <v>3762</v>
      </c>
      <c r="C14" s="83">
        <v>316</v>
      </c>
      <c r="D14" s="83">
        <v>3446</v>
      </c>
      <c r="E14" s="83">
        <f t="shared" si="1"/>
        <v>2506</v>
      </c>
      <c r="F14" s="83">
        <v>29</v>
      </c>
      <c r="G14" s="83">
        <v>2477</v>
      </c>
      <c r="H14" s="83">
        <f t="shared" si="2"/>
        <v>491</v>
      </c>
      <c r="I14" s="83">
        <v>6</v>
      </c>
      <c r="J14" s="83">
        <v>485</v>
      </c>
      <c r="K14" s="83">
        <f t="shared" si="3"/>
        <v>134</v>
      </c>
      <c r="L14" s="83">
        <v>36</v>
      </c>
      <c r="M14" s="83">
        <v>98</v>
      </c>
      <c r="N14" s="83">
        <f t="shared" si="4"/>
        <v>110</v>
      </c>
      <c r="O14" s="83">
        <v>6</v>
      </c>
      <c r="P14" s="83">
        <v>104</v>
      </c>
      <c r="Q14" s="83">
        <f t="shared" si="5"/>
        <v>134</v>
      </c>
      <c r="R14" s="83">
        <v>1</v>
      </c>
      <c r="S14" s="83">
        <v>133</v>
      </c>
      <c r="T14" s="83">
        <f t="shared" si="6"/>
        <v>64</v>
      </c>
      <c r="U14" s="83">
        <v>35</v>
      </c>
      <c r="V14" s="83">
        <v>29</v>
      </c>
      <c r="W14" s="83">
        <f t="shared" si="7"/>
        <v>13</v>
      </c>
      <c r="X14" s="83">
        <v>6</v>
      </c>
      <c r="Y14" s="83">
        <v>7</v>
      </c>
      <c r="Z14" s="83">
        <f t="shared" si="8"/>
        <v>310</v>
      </c>
      <c r="AA14" s="83">
        <f t="shared" si="9"/>
        <v>197</v>
      </c>
      <c r="AB14" s="85">
        <f t="shared" si="9"/>
        <v>113</v>
      </c>
    </row>
    <row r="15" spans="1:44" ht="15.95" customHeight="1" x14ac:dyDescent="0.25">
      <c r="A15" s="82" t="s">
        <v>31</v>
      </c>
      <c r="B15" s="83">
        <f t="shared" si="0"/>
        <v>7199</v>
      </c>
      <c r="C15" s="83">
        <v>634</v>
      </c>
      <c r="D15" s="83">
        <v>6565</v>
      </c>
      <c r="E15" s="83">
        <f t="shared" si="1"/>
        <v>2764</v>
      </c>
      <c r="F15" s="83">
        <v>63</v>
      </c>
      <c r="G15" s="83">
        <v>2701</v>
      </c>
      <c r="H15" s="83">
        <f t="shared" si="2"/>
        <v>2512</v>
      </c>
      <c r="I15" s="83">
        <v>44</v>
      </c>
      <c r="J15" s="83">
        <v>2468</v>
      </c>
      <c r="K15" s="83">
        <f t="shared" si="3"/>
        <v>341</v>
      </c>
      <c r="L15" s="83">
        <v>63</v>
      </c>
      <c r="M15" s="83">
        <v>278</v>
      </c>
      <c r="N15" s="83">
        <f t="shared" si="4"/>
        <v>675</v>
      </c>
      <c r="O15" s="83">
        <v>24</v>
      </c>
      <c r="P15" s="83">
        <v>651</v>
      </c>
      <c r="Q15" s="83">
        <f t="shared" si="5"/>
        <v>53</v>
      </c>
      <c r="R15" s="83">
        <v>0</v>
      </c>
      <c r="S15" s="83">
        <v>53</v>
      </c>
      <c r="T15" s="83">
        <f t="shared" si="6"/>
        <v>104</v>
      </c>
      <c r="U15" s="83">
        <v>36</v>
      </c>
      <c r="V15" s="83">
        <v>68</v>
      </c>
      <c r="W15" s="83">
        <f t="shared" si="7"/>
        <v>75</v>
      </c>
      <c r="X15" s="83">
        <v>41</v>
      </c>
      <c r="Y15" s="83">
        <v>34</v>
      </c>
      <c r="Z15" s="83">
        <f t="shared" si="8"/>
        <v>675</v>
      </c>
      <c r="AA15" s="83">
        <f t="shared" si="9"/>
        <v>363</v>
      </c>
      <c r="AB15" s="85">
        <f t="shared" si="9"/>
        <v>312</v>
      </c>
    </row>
    <row r="16" spans="1:44" ht="15.95" customHeight="1" x14ac:dyDescent="0.25">
      <c r="A16" s="82" t="s">
        <v>32</v>
      </c>
      <c r="B16" s="83">
        <f t="shared" si="0"/>
        <v>6347</v>
      </c>
      <c r="C16" s="83">
        <v>340</v>
      </c>
      <c r="D16" s="83">
        <v>6007</v>
      </c>
      <c r="E16" s="83">
        <f t="shared" si="1"/>
        <v>3354</v>
      </c>
      <c r="F16" s="83">
        <v>55</v>
      </c>
      <c r="G16" s="83">
        <v>3299</v>
      </c>
      <c r="H16" s="83">
        <f t="shared" si="2"/>
        <v>1974</v>
      </c>
      <c r="I16" s="83">
        <v>22</v>
      </c>
      <c r="J16" s="83">
        <v>1952</v>
      </c>
      <c r="K16" s="83">
        <f t="shared" si="3"/>
        <v>284</v>
      </c>
      <c r="L16" s="83">
        <v>90</v>
      </c>
      <c r="M16" s="83">
        <v>194</v>
      </c>
      <c r="N16" s="83">
        <f t="shared" si="4"/>
        <v>321</v>
      </c>
      <c r="O16" s="83">
        <v>17</v>
      </c>
      <c r="P16" s="83">
        <v>304</v>
      </c>
      <c r="Q16" s="83">
        <f t="shared" si="5"/>
        <v>71</v>
      </c>
      <c r="R16" s="83">
        <v>0</v>
      </c>
      <c r="S16" s="83">
        <v>71</v>
      </c>
      <c r="T16" s="83">
        <f t="shared" si="6"/>
        <v>47</v>
      </c>
      <c r="U16" s="83">
        <v>22</v>
      </c>
      <c r="V16" s="83">
        <v>25</v>
      </c>
      <c r="W16" s="83">
        <f t="shared" si="7"/>
        <v>18</v>
      </c>
      <c r="X16" s="83">
        <v>7</v>
      </c>
      <c r="Y16" s="83">
        <v>11</v>
      </c>
      <c r="Z16" s="83">
        <f t="shared" si="8"/>
        <v>278</v>
      </c>
      <c r="AA16" s="83">
        <f t="shared" si="9"/>
        <v>127</v>
      </c>
      <c r="AB16" s="85">
        <f t="shared" si="9"/>
        <v>151</v>
      </c>
    </row>
    <row r="17" spans="1:44" ht="15.95" customHeight="1" x14ac:dyDescent="0.25">
      <c r="A17" s="82" t="s">
        <v>33</v>
      </c>
      <c r="B17" s="83">
        <f t="shared" si="0"/>
        <v>11453</v>
      </c>
      <c r="C17" s="83">
        <v>745</v>
      </c>
      <c r="D17" s="83">
        <v>10708</v>
      </c>
      <c r="E17" s="83">
        <f t="shared" si="1"/>
        <v>7684</v>
      </c>
      <c r="F17" s="83">
        <v>198</v>
      </c>
      <c r="G17" s="83">
        <v>7486</v>
      </c>
      <c r="H17" s="83">
        <f t="shared" si="2"/>
        <v>1837</v>
      </c>
      <c r="I17" s="83">
        <v>18</v>
      </c>
      <c r="J17" s="83">
        <v>1819</v>
      </c>
      <c r="K17" s="83">
        <f t="shared" si="3"/>
        <v>514</v>
      </c>
      <c r="L17" s="83">
        <v>203</v>
      </c>
      <c r="M17" s="83">
        <v>311</v>
      </c>
      <c r="N17" s="83">
        <f t="shared" si="4"/>
        <v>457</v>
      </c>
      <c r="O17" s="83">
        <v>29</v>
      </c>
      <c r="P17" s="83">
        <v>428</v>
      </c>
      <c r="Q17" s="83">
        <f t="shared" si="5"/>
        <v>413</v>
      </c>
      <c r="R17" s="83">
        <v>1</v>
      </c>
      <c r="S17" s="83">
        <v>412</v>
      </c>
      <c r="T17" s="83">
        <f t="shared" si="6"/>
        <v>89</v>
      </c>
      <c r="U17" s="83">
        <v>35</v>
      </c>
      <c r="V17" s="83">
        <v>54</v>
      </c>
      <c r="W17" s="83">
        <f t="shared" si="7"/>
        <v>27</v>
      </c>
      <c r="X17" s="83">
        <v>14</v>
      </c>
      <c r="Y17" s="83">
        <v>13</v>
      </c>
      <c r="Z17" s="83">
        <f t="shared" si="8"/>
        <v>432</v>
      </c>
      <c r="AA17" s="83">
        <f t="shared" si="9"/>
        <v>247</v>
      </c>
      <c r="AB17" s="85">
        <f t="shared" si="9"/>
        <v>185</v>
      </c>
    </row>
    <row r="18" spans="1:44" ht="30.2" customHeight="1" x14ac:dyDescent="0.25">
      <c r="A18" s="82" t="s">
        <v>34</v>
      </c>
      <c r="B18" s="83">
        <f t="shared" si="0"/>
        <v>5343</v>
      </c>
      <c r="C18" s="83">
        <v>295</v>
      </c>
      <c r="D18" s="83">
        <v>5048</v>
      </c>
      <c r="E18" s="83">
        <f t="shared" si="1"/>
        <v>3569</v>
      </c>
      <c r="F18" s="83">
        <v>52</v>
      </c>
      <c r="G18" s="83">
        <v>3517</v>
      </c>
      <c r="H18" s="83">
        <f t="shared" si="2"/>
        <v>955</v>
      </c>
      <c r="I18" s="83">
        <v>6</v>
      </c>
      <c r="J18" s="83">
        <v>949</v>
      </c>
      <c r="K18" s="83">
        <f t="shared" si="3"/>
        <v>187</v>
      </c>
      <c r="L18" s="83">
        <v>64</v>
      </c>
      <c r="M18" s="83">
        <v>123</v>
      </c>
      <c r="N18" s="83">
        <f t="shared" si="4"/>
        <v>135</v>
      </c>
      <c r="O18" s="83">
        <v>7</v>
      </c>
      <c r="P18" s="83">
        <v>128</v>
      </c>
      <c r="Q18" s="83">
        <f t="shared" si="5"/>
        <v>227</v>
      </c>
      <c r="R18" s="83">
        <v>0</v>
      </c>
      <c r="S18" s="83">
        <v>227</v>
      </c>
      <c r="T18" s="83">
        <f t="shared" si="6"/>
        <v>31</v>
      </c>
      <c r="U18" s="83">
        <v>24</v>
      </c>
      <c r="V18" s="83">
        <v>7</v>
      </c>
      <c r="W18" s="83">
        <f t="shared" si="7"/>
        <v>12</v>
      </c>
      <c r="X18" s="83">
        <v>8</v>
      </c>
      <c r="Y18" s="83">
        <v>4</v>
      </c>
      <c r="Z18" s="83">
        <f t="shared" si="8"/>
        <v>227</v>
      </c>
      <c r="AA18" s="83">
        <f t="shared" si="9"/>
        <v>134</v>
      </c>
      <c r="AB18" s="85">
        <f t="shared" si="9"/>
        <v>93</v>
      </c>
    </row>
    <row r="19" spans="1:44" ht="15.95" customHeight="1" x14ac:dyDescent="0.25">
      <c r="A19" s="82" t="s">
        <v>35</v>
      </c>
      <c r="B19" s="83">
        <f t="shared" si="0"/>
        <v>7650</v>
      </c>
      <c r="C19" s="83">
        <v>263</v>
      </c>
      <c r="D19" s="83">
        <v>7387</v>
      </c>
      <c r="E19" s="83">
        <f t="shared" si="1"/>
        <v>4797</v>
      </c>
      <c r="F19" s="83">
        <v>50</v>
      </c>
      <c r="G19" s="83">
        <v>4747</v>
      </c>
      <c r="H19" s="83">
        <f t="shared" si="2"/>
        <v>1911</v>
      </c>
      <c r="I19" s="83">
        <v>11</v>
      </c>
      <c r="J19" s="83">
        <v>1900</v>
      </c>
      <c r="K19" s="83">
        <f t="shared" si="3"/>
        <v>230</v>
      </c>
      <c r="L19" s="83">
        <v>87</v>
      </c>
      <c r="M19" s="83">
        <v>143</v>
      </c>
      <c r="N19" s="83">
        <f t="shared" si="4"/>
        <v>193</v>
      </c>
      <c r="O19" s="83">
        <v>2</v>
      </c>
      <c r="P19" s="83">
        <v>191</v>
      </c>
      <c r="Q19" s="83">
        <f t="shared" si="5"/>
        <v>259</v>
      </c>
      <c r="R19" s="83">
        <v>0</v>
      </c>
      <c r="S19" s="83">
        <v>259</v>
      </c>
      <c r="T19" s="83">
        <f t="shared" si="6"/>
        <v>28</v>
      </c>
      <c r="U19" s="83">
        <v>10</v>
      </c>
      <c r="V19" s="83">
        <v>18</v>
      </c>
      <c r="W19" s="83">
        <f t="shared" si="7"/>
        <v>21</v>
      </c>
      <c r="X19" s="83">
        <v>12</v>
      </c>
      <c r="Y19" s="83">
        <v>9</v>
      </c>
      <c r="Z19" s="83">
        <f t="shared" si="8"/>
        <v>211</v>
      </c>
      <c r="AA19" s="83">
        <f t="shared" si="9"/>
        <v>91</v>
      </c>
      <c r="AB19" s="85">
        <f t="shared" si="9"/>
        <v>120</v>
      </c>
    </row>
    <row r="20" spans="1:44" ht="15.95" customHeight="1" x14ac:dyDescent="0.25">
      <c r="A20" s="82" t="s">
        <v>36</v>
      </c>
      <c r="B20" s="83">
        <f t="shared" si="0"/>
        <v>5879</v>
      </c>
      <c r="C20" s="83">
        <v>207</v>
      </c>
      <c r="D20" s="83">
        <v>5672</v>
      </c>
      <c r="E20" s="83">
        <f t="shared" si="1"/>
        <v>3993</v>
      </c>
      <c r="F20" s="83">
        <v>50</v>
      </c>
      <c r="G20" s="83">
        <v>3943</v>
      </c>
      <c r="H20" s="83">
        <f t="shared" si="2"/>
        <v>1237</v>
      </c>
      <c r="I20" s="83">
        <v>3</v>
      </c>
      <c r="J20" s="83">
        <v>1234</v>
      </c>
      <c r="K20" s="83">
        <f t="shared" si="3"/>
        <v>160</v>
      </c>
      <c r="L20" s="83">
        <v>62</v>
      </c>
      <c r="M20" s="83">
        <v>98</v>
      </c>
      <c r="N20" s="83">
        <f t="shared" si="4"/>
        <v>148</v>
      </c>
      <c r="O20" s="83">
        <v>8</v>
      </c>
      <c r="P20" s="83">
        <v>140</v>
      </c>
      <c r="Q20" s="83">
        <f t="shared" si="5"/>
        <v>168</v>
      </c>
      <c r="R20" s="83">
        <v>0</v>
      </c>
      <c r="S20" s="83">
        <v>168</v>
      </c>
      <c r="T20" s="83">
        <f t="shared" si="6"/>
        <v>20</v>
      </c>
      <c r="U20" s="83">
        <v>7</v>
      </c>
      <c r="V20" s="83">
        <v>13</v>
      </c>
      <c r="W20" s="83">
        <f t="shared" si="7"/>
        <v>6</v>
      </c>
      <c r="X20" s="83">
        <v>4</v>
      </c>
      <c r="Y20" s="83">
        <v>2</v>
      </c>
      <c r="Z20" s="83">
        <f t="shared" si="8"/>
        <v>147</v>
      </c>
      <c r="AA20" s="83">
        <f t="shared" si="9"/>
        <v>73</v>
      </c>
      <c r="AB20" s="85">
        <f t="shared" si="9"/>
        <v>74</v>
      </c>
    </row>
    <row r="21" spans="1:44" ht="15.95" customHeight="1" x14ac:dyDescent="0.25">
      <c r="A21" s="82" t="s">
        <v>37</v>
      </c>
      <c r="B21" s="83">
        <f t="shared" si="0"/>
        <v>8649</v>
      </c>
      <c r="C21" s="83">
        <v>401</v>
      </c>
      <c r="D21" s="83">
        <v>8248</v>
      </c>
      <c r="E21" s="83">
        <f t="shared" si="1"/>
        <v>5146</v>
      </c>
      <c r="F21" s="83">
        <v>51</v>
      </c>
      <c r="G21" s="83">
        <v>5095</v>
      </c>
      <c r="H21" s="83">
        <f t="shared" si="2"/>
        <v>1774</v>
      </c>
      <c r="I21" s="83">
        <v>17</v>
      </c>
      <c r="J21" s="83">
        <v>1757</v>
      </c>
      <c r="K21" s="83">
        <f t="shared" si="3"/>
        <v>206</v>
      </c>
      <c r="L21" s="83">
        <v>50</v>
      </c>
      <c r="M21" s="83">
        <v>156</v>
      </c>
      <c r="N21" s="83">
        <f t="shared" si="4"/>
        <v>820</v>
      </c>
      <c r="O21" s="83">
        <v>14</v>
      </c>
      <c r="P21" s="83">
        <v>806</v>
      </c>
      <c r="Q21" s="83">
        <f t="shared" si="5"/>
        <v>241</v>
      </c>
      <c r="R21" s="83">
        <v>1</v>
      </c>
      <c r="S21" s="83">
        <v>240</v>
      </c>
      <c r="T21" s="83">
        <f t="shared" si="6"/>
        <v>59</v>
      </c>
      <c r="U21" s="83">
        <v>31</v>
      </c>
      <c r="V21" s="83">
        <v>28</v>
      </c>
      <c r="W21" s="83">
        <f t="shared" si="7"/>
        <v>18</v>
      </c>
      <c r="X21" s="83">
        <v>12</v>
      </c>
      <c r="Y21" s="83">
        <v>6</v>
      </c>
      <c r="Z21" s="83">
        <f t="shared" si="8"/>
        <v>385</v>
      </c>
      <c r="AA21" s="83">
        <f t="shared" si="9"/>
        <v>225</v>
      </c>
      <c r="AB21" s="85">
        <f t="shared" si="9"/>
        <v>160</v>
      </c>
    </row>
    <row r="22" spans="1:44" ht="30.2" customHeight="1" x14ac:dyDescent="0.25">
      <c r="A22" s="82" t="s">
        <v>38</v>
      </c>
      <c r="B22" s="83">
        <f t="shared" si="0"/>
        <v>1667</v>
      </c>
      <c r="C22" s="83">
        <v>170</v>
      </c>
      <c r="D22" s="83">
        <v>1497</v>
      </c>
      <c r="E22" s="83">
        <f t="shared" si="1"/>
        <v>1028</v>
      </c>
      <c r="F22" s="83">
        <v>4</v>
      </c>
      <c r="G22" s="83">
        <v>1024</v>
      </c>
      <c r="H22" s="83">
        <f t="shared" si="2"/>
        <v>262</v>
      </c>
      <c r="I22" s="83">
        <v>0</v>
      </c>
      <c r="J22" s="83">
        <v>262</v>
      </c>
      <c r="K22" s="83">
        <f t="shared" si="3"/>
        <v>31</v>
      </c>
      <c r="L22" s="83">
        <v>5</v>
      </c>
      <c r="M22" s="83">
        <v>26</v>
      </c>
      <c r="N22" s="83">
        <f t="shared" si="4"/>
        <v>87</v>
      </c>
      <c r="O22" s="83">
        <v>0</v>
      </c>
      <c r="P22" s="83">
        <v>87</v>
      </c>
      <c r="Q22" s="83">
        <f t="shared" si="5"/>
        <v>42</v>
      </c>
      <c r="R22" s="83">
        <v>0</v>
      </c>
      <c r="S22" s="83">
        <v>42</v>
      </c>
      <c r="T22" s="83">
        <f t="shared" si="6"/>
        <v>35</v>
      </c>
      <c r="U22" s="83">
        <v>24</v>
      </c>
      <c r="V22" s="83">
        <v>11</v>
      </c>
      <c r="W22" s="83">
        <f t="shared" si="7"/>
        <v>11</v>
      </c>
      <c r="X22" s="83">
        <v>6</v>
      </c>
      <c r="Y22" s="83">
        <v>5</v>
      </c>
      <c r="Z22" s="83">
        <f t="shared" si="8"/>
        <v>171</v>
      </c>
      <c r="AA22" s="83">
        <f t="shared" si="9"/>
        <v>131</v>
      </c>
      <c r="AB22" s="85">
        <f t="shared" si="9"/>
        <v>40</v>
      </c>
    </row>
    <row r="23" spans="1:44" s="87" customFormat="1" ht="15.95" customHeight="1" x14ac:dyDescent="0.25">
      <c r="A23" s="86" t="s">
        <v>39</v>
      </c>
      <c r="B23" s="83">
        <f t="shared" si="0"/>
        <v>2256</v>
      </c>
      <c r="C23" s="83">
        <v>260</v>
      </c>
      <c r="D23" s="83">
        <v>1996</v>
      </c>
      <c r="E23" s="83">
        <f t="shared" si="1"/>
        <v>1170</v>
      </c>
      <c r="F23" s="83">
        <v>7</v>
      </c>
      <c r="G23" s="83">
        <v>1163</v>
      </c>
      <c r="H23" s="83">
        <f t="shared" si="2"/>
        <v>551</v>
      </c>
      <c r="I23" s="83">
        <v>4</v>
      </c>
      <c r="J23" s="83">
        <v>547</v>
      </c>
      <c r="K23" s="83">
        <f t="shared" si="3"/>
        <v>67</v>
      </c>
      <c r="L23" s="83">
        <v>26</v>
      </c>
      <c r="M23" s="83">
        <v>41</v>
      </c>
      <c r="N23" s="83">
        <f t="shared" si="4"/>
        <v>72</v>
      </c>
      <c r="O23" s="83">
        <v>7</v>
      </c>
      <c r="P23" s="83">
        <v>65</v>
      </c>
      <c r="Q23" s="83">
        <f t="shared" si="5"/>
        <v>63</v>
      </c>
      <c r="R23" s="83">
        <v>0</v>
      </c>
      <c r="S23" s="83">
        <v>63</v>
      </c>
      <c r="T23" s="83">
        <f t="shared" si="6"/>
        <v>55</v>
      </c>
      <c r="U23" s="83">
        <v>37</v>
      </c>
      <c r="V23" s="83">
        <v>18</v>
      </c>
      <c r="W23" s="83">
        <f t="shared" si="7"/>
        <v>22</v>
      </c>
      <c r="X23" s="83">
        <v>8</v>
      </c>
      <c r="Y23" s="83">
        <v>14</v>
      </c>
      <c r="Z23" s="83">
        <f t="shared" si="8"/>
        <v>256</v>
      </c>
      <c r="AA23" s="83">
        <f t="shared" si="9"/>
        <v>171</v>
      </c>
      <c r="AB23" s="85">
        <f t="shared" si="9"/>
        <v>85</v>
      </c>
      <c r="AR23" s="88"/>
    </row>
    <row r="24" spans="1:44" ht="15.95" customHeight="1" x14ac:dyDescent="0.25">
      <c r="A24" s="86" t="s">
        <v>40</v>
      </c>
      <c r="B24" s="83">
        <f t="shared" si="0"/>
        <v>1017</v>
      </c>
      <c r="C24" s="83">
        <v>30</v>
      </c>
      <c r="D24" s="83">
        <v>987</v>
      </c>
      <c r="E24" s="83">
        <f t="shared" si="1"/>
        <v>600</v>
      </c>
      <c r="F24" s="83">
        <v>0</v>
      </c>
      <c r="G24" s="83">
        <v>600</v>
      </c>
      <c r="H24" s="83">
        <f t="shared" si="2"/>
        <v>321</v>
      </c>
      <c r="I24" s="83">
        <v>2</v>
      </c>
      <c r="J24" s="83">
        <v>319</v>
      </c>
      <c r="K24" s="83">
        <f t="shared" si="3"/>
        <v>1</v>
      </c>
      <c r="L24" s="83">
        <v>0</v>
      </c>
      <c r="M24" s="83">
        <v>1</v>
      </c>
      <c r="N24" s="83">
        <f t="shared" si="4"/>
        <v>10</v>
      </c>
      <c r="O24" s="83">
        <v>0</v>
      </c>
      <c r="P24" s="83">
        <v>10</v>
      </c>
      <c r="Q24" s="83">
        <f t="shared" si="5"/>
        <v>42</v>
      </c>
      <c r="R24" s="83">
        <v>0</v>
      </c>
      <c r="S24" s="83">
        <v>42</v>
      </c>
      <c r="T24" s="83">
        <f t="shared" si="6"/>
        <v>9</v>
      </c>
      <c r="U24" s="83">
        <v>5</v>
      </c>
      <c r="V24" s="83">
        <v>4</v>
      </c>
      <c r="W24" s="83">
        <f t="shared" si="7"/>
        <v>0</v>
      </c>
      <c r="X24" s="83">
        <v>0</v>
      </c>
      <c r="Y24" s="83">
        <v>0</v>
      </c>
      <c r="Z24" s="83">
        <f t="shared" si="8"/>
        <v>34</v>
      </c>
      <c r="AA24" s="83">
        <f t="shared" si="9"/>
        <v>23</v>
      </c>
      <c r="AB24" s="85">
        <f t="shared" si="9"/>
        <v>11</v>
      </c>
    </row>
    <row r="25" spans="1:44" ht="30.2" customHeight="1" x14ac:dyDescent="0.25">
      <c r="A25" s="82" t="s">
        <v>41</v>
      </c>
      <c r="B25" s="83">
        <f t="shared" si="0"/>
        <v>2879</v>
      </c>
      <c r="C25" s="83">
        <v>253</v>
      </c>
      <c r="D25" s="83">
        <v>2626</v>
      </c>
      <c r="E25" s="83">
        <f t="shared" si="1"/>
        <v>1851</v>
      </c>
      <c r="F25" s="83">
        <v>19</v>
      </c>
      <c r="G25" s="83">
        <v>1832</v>
      </c>
      <c r="H25" s="83">
        <f t="shared" si="2"/>
        <v>330</v>
      </c>
      <c r="I25" s="83">
        <v>5</v>
      </c>
      <c r="J25" s="83">
        <v>325</v>
      </c>
      <c r="K25" s="83">
        <f t="shared" si="3"/>
        <v>119</v>
      </c>
      <c r="L25" s="83">
        <v>16</v>
      </c>
      <c r="M25" s="83">
        <v>103</v>
      </c>
      <c r="N25" s="83">
        <f t="shared" si="4"/>
        <v>115</v>
      </c>
      <c r="O25" s="83">
        <v>5</v>
      </c>
      <c r="P25" s="83">
        <v>110</v>
      </c>
      <c r="Q25" s="83">
        <f t="shared" si="5"/>
        <v>68</v>
      </c>
      <c r="R25" s="83">
        <v>0</v>
      </c>
      <c r="S25" s="83">
        <v>68</v>
      </c>
      <c r="T25" s="83">
        <f t="shared" si="6"/>
        <v>66</v>
      </c>
      <c r="U25" s="83">
        <v>38</v>
      </c>
      <c r="V25" s="83">
        <v>28</v>
      </c>
      <c r="W25" s="83">
        <f t="shared" si="7"/>
        <v>37</v>
      </c>
      <c r="X25" s="83">
        <v>13</v>
      </c>
      <c r="Y25" s="83">
        <v>24</v>
      </c>
      <c r="Z25" s="83">
        <f t="shared" si="8"/>
        <v>293</v>
      </c>
      <c r="AA25" s="83">
        <f t="shared" si="9"/>
        <v>157</v>
      </c>
      <c r="AB25" s="85">
        <f t="shared" si="9"/>
        <v>136</v>
      </c>
    </row>
    <row r="26" spans="1:44" ht="15.95" customHeight="1" x14ac:dyDescent="0.25">
      <c r="A26" s="82" t="s">
        <v>42</v>
      </c>
      <c r="B26" s="83">
        <f t="shared" si="0"/>
        <v>3740</v>
      </c>
      <c r="C26" s="83">
        <v>558</v>
      </c>
      <c r="D26" s="83">
        <v>3182</v>
      </c>
      <c r="E26" s="83">
        <f t="shared" si="1"/>
        <v>1562</v>
      </c>
      <c r="F26" s="83">
        <v>32</v>
      </c>
      <c r="G26" s="83">
        <v>1530</v>
      </c>
      <c r="H26" s="83">
        <f t="shared" si="2"/>
        <v>744</v>
      </c>
      <c r="I26" s="83">
        <v>29</v>
      </c>
      <c r="J26" s="83">
        <v>715</v>
      </c>
      <c r="K26" s="83">
        <f t="shared" si="3"/>
        <v>157</v>
      </c>
      <c r="L26" s="83">
        <v>40</v>
      </c>
      <c r="M26" s="83">
        <v>117</v>
      </c>
      <c r="N26" s="83">
        <f t="shared" si="4"/>
        <v>315</v>
      </c>
      <c r="O26" s="83">
        <v>8</v>
      </c>
      <c r="P26" s="83">
        <v>307</v>
      </c>
      <c r="Q26" s="83">
        <f t="shared" si="5"/>
        <v>24</v>
      </c>
      <c r="R26" s="83">
        <v>0</v>
      </c>
      <c r="S26" s="83">
        <v>24</v>
      </c>
      <c r="T26" s="83">
        <f t="shared" si="6"/>
        <v>172</v>
      </c>
      <c r="U26" s="83">
        <v>59</v>
      </c>
      <c r="V26" s="83">
        <v>113</v>
      </c>
      <c r="W26" s="83">
        <f t="shared" si="7"/>
        <v>74</v>
      </c>
      <c r="X26" s="83">
        <v>17</v>
      </c>
      <c r="Y26" s="83">
        <v>57</v>
      </c>
      <c r="Z26" s="83">
        <f t="shared" si="8"/>
        <v>692</v>
      </c>
      <c r="AA26" s="83">
        <f t="shared" si="9"/>
        <v>373</v>
      </c>
      <c r="AB26" s="85">
        <f t="shared" si="9"/>
        <v>319</v>
      </c>
    </row>
    <row r="27" spans="1:44" ht="15.95" customHeight="1" x14ac:dyDescent="0.25">
      <c r="A27" s="82" t="s">
        <v>43</v>
      </c>
      <c r="B27" s="83">
        <f t="shared" si="0"/>
        <v>1584</v>
      </c>
      <c r="C27" s="83">
        <v>158</v>
      </c>
      <c r="D27" s="83">
        <v>1426</v>
      </c>
      <c r="E27" s="83">
        <f t="shared" si="1"/>
        <v>995</v>
      </c>
      <c r="F27" s="83">
        <v>14</v>
      </c>
      <c r="G27" s="83">
        <v>981</v>
      </c>
      <c r="H27" s="83">
        <f t="shared" si="2"/>
        <v>205</v>
      </c>
      <c r="I27" s="83">
        <v>3</v>
      </c>
      <c r="J27" s="83">
        <v>202</v>
      </c>
      <c r="K27" s="83">
        <f t="shared" si="3"/>
        <v>41</v>
      </c>
      <c r="L27" s="83">
        <v>12</v>
      </c>
      <c r="M27" s="83">
        <v>29</v>
      </c>
      <c r="N27" s="83">
        <f t="shared" si="4"/>
        <v>70</v>
      </c>
      <c r="O27" s="83">
        <v>4</v>
      </c>
      <c r="P27" s="83">
        <v>66</v>
      </c>
      <c r="Q27" s="83">
        <f t="shared" si="5"/>
        <v>64</v>
      </c>
      <c r="R27" s="83">
        <v>0</v>
      </c>
      <c r="S27" s="83">
        <v>64</v>
      </c>
      <c r="T27" s="83">
        <f t="shared" si="6"/>
        <v>37</v>
      </c>
      <c r="U27" s="83">
        <v>14</v>
      </c>
      <c r="V27" s="83">
        <v>23</v>
      </c>
      <c r="W27" s="83">
        <f t="shared" si="7"/>
        <v>14</v>
      </c>
      <c r="X27" s="83">
        <v>4</v>
      </c>
      <c r="Y27" s="83">
        <v>10</v>
      </c>
      <c r="Z27" s="83">
        <f t="shared" si="8"/>
        <v>158</v>
      </c>
      <c r="AA27" s="83">
        <f t="shared" si="9"/>
        <v>107</v>
      </c>
      <c r="AB27" s="85">
        <f t="shared" si="9"/>
        <v>51</v>
      </c>
    </row>
    <row r="28" spans="1:44" ht="30.2" customHeight="1" x14ac:dyDescent="0.25">
      <c r="A28" s="82" t="s">
        <v>44</v>
      </c>
      <c r="B28" s="83">
        <f t="shared" si="0"/>
        <v>354</v>
      </c>
      <c r="C28" s="83">
        <v>17</v>
      </c>
      <c r="D28" s="83">
        <v>337</v>
      </c>
      <c r="E28" s="83">
        <f t="shared" si="1"/>
        <v>189</v>
      </c>
      <c r="F28" s="83">
        <v>0</v>
      </c>
      <c r="G28" s="83">
        <v>189</v>
      </c>
      <c r="H28" s="83">
        <f t="shared" si="2"/>
        <v>113</v>
      </c>
      <c r="I28" s="83">
        <v>1</v>
      </c>
      <c r="J28" s="83">
        <v>112</v>
      </c>
      <c r="K28" s="83">
        <f t="shared" si="3"/>
        <v>10</v>
      </c>
      <c r="L28" s="83">
        <v>2</v>
      </c>
      <c r="M28" s="83">
        <v>8</v>
      </c>
      <c r="N28" s="83">
        <f t="shared" si="4"/>
        <v>6</v>
      </c>
      <c r="O28" s="83">
        <v>0</v>
      </c>
      <c r="P28" s="83">
        <v>6</v>
      </c>
      <c r="Q28" s="83">
        <f t="shared" si="5"/>
        <v>3</v>
      </c>
      <c r="R28" s="83">
        <v>0</v>
      </c>
      <c r="S28" s="83">
        <v>3</v>
      </c>
      <c r="T28" s="83">
        <f t="shared" si="6"/>
        <v>6</v>
      </c>
      <c r="U28" s="83">
        <v>1</v>
      </c>
      <c r="V28" s="83">
        <v>5</v>
      </c>
      <c r="W28" s="83">
        <f t="shared" si="7"/>
        <v>1</v>
      </c>
      <c r="X28" s="83">
        <v>0</v>
      </c>
      <c r="Y28" s="83">
        <v>1</v>
      </c>
      <c r="Z28" s="83">
        <f t="shared" si="8"/>
        <v>26</v>
      </c>
      <c r="AA28" s="83">
        <f t="shared" si="9"/>
        <v>13</v>
      </c>
      <c r="AB28" s="85">
        <f t="shared" si="9"/>
        <v>13</v>
      </c>
    </row>
    <row r="29" spans="1:44" ht="15.95" customHeight="1" x14ac:dyDescent="0.25">
      <c r="A29" s="82" t="s">
        <v>45</v>
      </c>
      <c r="B29" s="83">
        <f t="shared" si="0"/>
        <v>71</v>
      </c>
      <c r="C29" s="83">
        <v>3</v>
      </c>
      <c r="D29" s="83">
        <v>68</v>
      </c>
      <c r="E29" s="83">
        <f t="shared" si="1"/>
        <v>51</v>
      </c>
      <c r="F29" s="83">
        <v>0</v>
      </c>
      <c r="G29" s="83">
        <v>51</v>
      </c>
      <c r="H29" s="83">
        <f t="shared" si="2"/>
        <v>4</v>
      </c>
      <c r="I29" s="83">
        <v>0</v>
      </c>
      <c r="J29" s="83">
        <v>4</v>
      </c>
      <c r="K29" s="83">
        <f t="shared" si="3"/>
        <v>3</v>
      </c>
      <c r="L29" s="83">
        <v>0</v>
      </c>
      <c r="M29" s="83">
        <v>3</v>
      </c>
      <c r="N29" s="83">
        <f t="shared" si="4"/>
        <v>1</v>
      </c>
      <c r="O29" s="83">
        <v>0</v>
      </c>
      <c r="P29" s="83">
        <v>1</v>
      </c>
      <c r="Q29" s="83">
        <f t="shared" si="5"/>
        <v>3</v>
      </c>
      <c r="R29" s="83">
        <v>0</v>
      </c>
      <c r="S29" s="83">
        <v>3</v>
      </c>
      <c r="T29" s="83">
        <f t="shared" si="6"/>
        <v>0</v>
      </c>
      <c r="U29" s="83">
        <v>0</v>
      </c>
      <c r="V29" s="83">
        <v>0</v>
      </c>
      <c r="W29" s="83">
        <f t="shared" si="7"/>
        <v>1</v>
      </c>
      <c r="X29" s="83">
        <v>1</v>
      </c>
      <c r="Y29" s="83">
        <v>0</v>
      </c>
      <c r="Z29" s="83">
        <f t="shared" si="8"/>
        <v>8</v>
      </c>
      <c r="AA29" s="83">
        <f t="shared" si="9"/>
        <v>2</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101</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102</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103</v>
      </c>
      <c r="AA32" s="152"/>
      <c r="AB32" s="152"/>
      <c r="AC32" s="152"/>
    </row>
    <row r="33" spans="1:26" x14ac:dyDescent="0.25">
      <c r="A33" s="40" t="s">
        <v>104</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2022-06-24T08:48:14Z</cp:lastPrinted>
  <dcterms:created xsi:type="dcterms:W3CDTF">2022-06-15T10:06:55Z</dcterms:created>
  <dcterms:modified xsi:type="dcterms:W3CDTF">2022-06-24T08:48:18Z</dcterms:modified>
</cp:coreProperties>
</file>