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0-3549之檔案\003統計業務\3-公告上網\110年公告上網\110.10\"/>
    </mc:Choice>
  </mc:AlternateContent>
  <bookViews>
    <workbookView xWindow="0" yWindow="0" windowWidth="23040" windowHeight="9330"/>
  </bookViews>
  <sheets>
    <sheet name="證件別" sheetId="1" r:id="rId1"/>
    <sheet name="國籍別" sheetId="2" r:id="rId2"/>
    <sheet name="國籍按性別" sheetId="3" r:id="rId3"/>
  </sheets>
  <definedNames>
    <definedName name="\a">#REF!</definedName>
    <definedName name="\b">#REF!</definedName>
    <definedName name="_a">#REF!</definedName>
    <definedName name="_b">#REF!</definedName>
    <definedName name="_Fill" hidden="1">#REF!</definedName>
    <definedName name="_Key1" hidden="1">#REF!</definedName>
    <definedName name="_Key2" hidden="1">#REF!</definedName>
    <definedName name="_Order1" hidden="1">0</definedName>
    <definedName name="_Order2" hidden="1">0</definedName>
    <definedName name="_Sort" hidden="1">#REF!</definedName>
    <definedName name="a">#REF!</definedName>
    <definedName name="b">#REF!</definedName>
    <definedName name="d">#REF!</definedName>
    <definedName name="e">#REF!</definedName>
    <definedName name="Excel_BuiltIn_Print_Area">#REF!</definedName>
    <definedName name="m">#REF!</definedName>
    <definedName name="NAME">#REF!</definedName>
    <definedName name="P_1">#REF!</definedName>
    <definedName name="P_11">#REF!</definedName>
    <definedName name="P_2">#REF!</definedName>
    <definedName name="_xlnm.Print_Area" localSheetId="0">證件別!$A$1:$BE$37</definedName>
    <definedName name="_xlnm.Print_Area">#REF!</definedName>
    <definedName name="PRINT_AREA_MI">#REF!</definedName>
    <definedName name="rd_rf_f_97y_9802_data">#REF!</definedName>
    <definedName name="rd_rg_f_10001_data">#REF!</definedName>
    <definedName name="rd_rg_f_10101_data">#REF!</definedName>
    <definedName name="rd_rg_f_10201_data">#REF!</definedName>
    <definedName name="rd_rg_f_84y_97y_data">#REF!</definedName>
    <definedName name="rd_rg_f_9805_data">#REF!</definedName>
    <definedName name="rd_rg_f_9806_data">#REF!</definedName>
    <definedName name="rd_rg_f_9807_data">#REF!</definedName>
    <definedName name="rd_rg_f_9808_data">#REF!</definedName>
    <definedName name="rd_rg_f_9809_data">#REF!</definedName>
    <definedName name="rd_rg_f_9810_data">#REF!</definedName>
    <definedName name="rd_rg_f_9811_data">#REF!</definedName>
    <definedName name="rd_rg_f_9812_data">#REF!</definedName>
    <definedName name="rd_rg_f_98y_9803_data">#REF!</definedName>
    <definedName name="rd_rg_f_98y_9804_data">#REF!</definedName>
    <definedName name="rd_rg_f_9901_data">#REF!</definedName>
    <definedName name="rd_rg_f_9902_data">#REF!</definedName>
    <definedName name="rd_rg_f_9904_data">#REF!</definedName>
    <definedName name="rd_rg_f_9908_data">#REF!</definedName>
    <definedName name="rd_rg_q_10001_data">#REF!</definedName>
    <definedName name="rd_rg_q_10101_data">#REF!</definedName>
    <definedName name="rd_rg_q_10201_data">#REF!</definedName>
    <definedName name="rd_rg_q_84y_97y_data">#REF!</definedName>
    <definedName name="rd_rg_q_97y_9802_data">#REF!</definedName>
    <definedName name="rd_rg_q_9805_data">#REF!</definedName>
    <definedName name="rd_rg_q_9806_data">#REF!</definedName>
    <definedName name="rd_rg_q_9807_data">#REF!</definedName>
    <definedName name="rd_rg_q_9808_data">#REF!</definedName>
    <definedName name="rd_rg_q_9809_data">#REF!</definedName>
    <definedName name="rd_rg_q_9810_data">#REF!</definedName>
    <definedName name="rd_rg_q_9811_data">#REF!</definedName>
    <definedName name="rd_rg_q_9812_data">#REF!</definedName>
    <definedName name="rd_rg_q_98y_9803_data">#REF!</definedName>
    <definedName name="rd_rg_q_98y_9804_data">#REF!</definedName>
    <definedName name="rd_rg_q_9901_data">#REF!</definedName>
    <definedName name="rd_rg_q_9902_data">#REF!</definedName>
    <definedName name="rd_rg_q_9904_data">#REF!</definedName>
    <definedName name="rd_rg_q_9908_data">#REF!</definedName>
    <definedName name="rd_rg_q_9909_data">#REF!</definedName>
    <definedName name="rd_rg_q9607">#REF!</definedName>
    <definedName name="rd_t_10001_data">#REF!</definedName>
    <definedName name="rd_t_10101_data">#REF!</definedName>
    <definedName name="rd_t_10201_data">#REF!</definedName>
    <definedName name="rd_t_84y_97y_data">#REF!</definedName>
    <definedName name="rd_t_97y_9802_data">#REF!</definedName>
    <definedName name="rd_t_9805_data">#REF!</definedName>
    <definedName name="rd_t_9806_data">#REF!</definedName>
    <definedName name="rd_t_9807_data">#REF!</definedName>
    <definedName name="rd_t_9808_data">#REF!</definedName>
    <definedName name="rd_t_9809_data">#REF!</definedName>
    <definedName name="rd_t_9810_data">#REF!</definedName>
    <definedName name="rd_t_9811_data">#REF!</definedName>
    <definedName name="rd_t_9812_data">#REF!</definedName>
    <definedName name="rd_t_98y_9803_data">#REF!</definedName>
    <definedName name="rd_t_98y_9804_data">#REF!</definedName>
    <definedName name="rd_t_9901_data">#REF!</definedName>
    <definedName name="rd_t_9902_data">#REF!</definedName>
    <definedName name="rd_t_9904_data">#REF!</definedName>
    <definedName name="rd_t9607">#REF!</definedName>
    <definedName name="single_child_cross">#REF!</definedName>
    <definedName name="月底人口數">#REF!</definedName>
    <definedName name="出生">#REF!</definedName>
    <definedName name="死亡">#REF!</definedName>
    <definedName name="結婚">#REF!</definedName>
    <definedName name="鄰數戶數">#REF!</definedName>
    <definedName name="離婚">#REF!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31" i="3" l="1"/>
  <c r="W29" i="3"/>
  <c r="T29" i="3"/>
  <c r="Q29" i="3"/>
  <c r="N29" i="3"/>
  <c r="K29" i="3"/>
  <c r="H29" i="3"/>
  <c r="E29" i="3"/>
  <c r="AB29" i="3"/>
  <c r="AA29" i="3"/>
  <c r="Z29" i="3" s="1"/>
  <c r="W28" i="3"/>
  <c r="T28" i="3"/>
  <c r="Q28" i="3"/>
  <c r="N28" i="3"/>
  <c r="K28" i="3"/>
  <c r="H28" i="3"/>
  <c r="E28" i="3"/>
  <c r="AB28" i="3"/>
  <c r="B28" i="3"/>
  <c r="W27" i="3"/>
  <c r="T27" i="3"/>
  <c r="Q27" i="3"/>
  <c r="N27" i="3"/>
  <c r="K27" i="3"/>
  <c r="H27" i="3"/>
  <c r="E27" i="3"/>
  <c r="AB27" i="3"/>
  <c r="B27" i="3"/>
  <c r="W26" i="3"/>
  <c r="T26" i="3"/>
  <c r="Q26" i="3"/>
  <c r="N26" i="3"/>
  <c r="K26" i="3"/>
  <c r="H26" i="3"/>
  <c r="E26" i="3"/>
  <c r="AB26" i="3"/>
  <c r="B26" i="3"/>
  <c r="W25" i="3"/>
  <c r="T25" i="3"/>
  <c r="N25" i="3"/>
  <c r="K25" i="3"/>
  <c r="H25" i="3"/>
  <c r="B25" i="3"/>
  <c r="AA25" i="3"/>
  <c r="W24" i="3"/>
  <c r="T24" i="3"/>
  <c r="Q24" i="3"/>
  <c r="N24" i="3"/>
  <c r="K24" i="3"/>
  <c r="AB24" i="3"/>
  <c r="E24" i="3"/>
  <c r="B24" i="3"/>
  <c r="T23" i="3"/>
  <c r="N23" i="3"/>
  <c r="K23" i="3"/>
  <c r="H23" i="3"/>
  <c r="E23" i="3"/>
  <c r="AB23" i="3"/>
  <c r="AA23" i="3"/>
  <c r="Z23" i="3" s="1"/>
  <c r="W22" i="3"/>
  <c r="T22" i="3"/>
  <c r="Q22" i="3"/>
  <c r="K22" i="3"/>
  <c r="E22" i="3"/>
  <c r="B22" i="3"/>
  <c r="W21" i="3"/>
  <c r="T21" i="3"/>
  <c r="N21" i="3"/>
  <c r="K21" i="3"/>
  <c r="H21" i="3"/>
  <c r="B21" i="3"/>
  <c r="AA21" i="3"/>
  <c r="W20" i="3"/>
  <c r="T20" i="3"/>
  <c r="Q20" i="3"/>
  <c r="N20" i="3"/>
  <c r="K20" i="3"/>
  <c r="AB20" i="3"/>
  <c r="E20" i="3"/>
  <c r="B20" i="3"/>
  <c r="T19" i="3"/>
  <c r="N19" i="3"/>
  <c r="K19" i="3"/>
  <c r="H19" i="3"/>
  <c r="E19" i="3"/>
  <c r="AB19" i="3"/>
  <c r="AA19" i="3"/>
  <c r="W18" i="3"/>
  <c r="T18" i="3"/>
  <c r="Q18" i="3"/>
  <c r="K18" i="3"/>
  <c r="E18" i="3"/>
  <c r="B18" i="3"/>
  <c r="W17" i="3"/>
  <c r="T17" i="3"/>
  <c r="N17" i="3"/>
  <c r="K17" i="3"/>
  <c r="H17" i="3"/>
  <c r="B17" i="3"/>
  <c r="AA17" i="3"/>
  <c r="W16" i="3"/>
  <c r="T16" i="3"/>
  <c r="Q16" i="3"/>
  <c r="N16" i="3"/>
  <c r="K16" i="3"/>
  <c r="AB16" i="3"/>
  <c r="E16" i="3"/>
  <c r="B16" i="3"/>
  <c r="T15" i="3"/>
  <c r="Q15" i="3"/>
  <c r="N15" i="3"/>
  <c r="K15" i="3"/>
  <c r="H15" i="3"/>
  <c r="E15" i="3"/>
  <c r="AB15" i="3"/>
  <c r="AA15" i="3"/>
  <c r="W14" i="3"/>
  <c r="T14" i="3"/>
  <c r="Q14" i="3"/>
  <c r="K14" i="3"/>
  <c r="E14" i="3"/>
  <c r="B14" i="3"/>
  <c r="W13" i="3"/>
  <c r="T13" i="3"/>
  <c r="N13" i="3"/>
  <c r="K13" i="3"/>
  <c r="H13" i="3"/>
  <c r="B13" i="3"/>
  <c r="AA13" i="3"/>
  <c r="W12" i="3"/>
  <c r="T12" i="3"/>
  <c r="Q12" i="3"/>
  <c r="N12" i="3"/>
  <c r="K12" i="3"/>
  <c r="AB12" i="3"/>
  <c r="E12" i="3"/>
  <c r="B12" i="3"/>
  <c r="T11" i="3"/>
  <c r="N11" i="3"/>
  <c r="K11" i="3"/>
  <c r="H11" i="3"/>
  <c r="E11" i="3"/>
  <c r="AB11" i="3"/>
  <c r="AA11" i="3"/>
  <c r="Z11" i="3" s="1"/>
  <c r="W10" i="3"/>
  <c r="T10" i="3"/>
  <c r="Q10" i="3"/>
  <c r="N10" i="3"/>
  <c r="K10" i="3"/>
  <c r="H10" i="3"/>
  <c r="E10" i="3"/>
  <c r="B10" i="3"/>
  <c r="AA10" i="3"/>
  <c r="W9" i="3"/>
  <c r="T9" i="3"/>
  <c r="Q9" i="3"/>
  <c r="N9" i="3"/>
  <c r="K9" i="3"/>
  <c r="H9" i="3"/>
  <c r="E9" i="3"/>
  <c r="AB9" i="3"/>
  <c r="AA9" i="3"/>
  <c r="Z9" i="3" s="1"/>
  <c r="X7" i="3"/>
  <c r="W7" i="3" s="1"/>
  <c r="T8" i="3"/>
  <c r="R7" i="3"/>
  <c r="Q7" i="3" s="1"/>
  <c r="N8" i="3"/>
  <c r="L7" i="3"/>
  <c r="K7" i="3" s="1"/>
  <c r="H8" i="3"/>
  <c r="F7" i="3"/>
  <c r="E7" i="3" s="1"/>
  <c r="B8" i="3"/>
  <c r="AA8" i="3"/>
  <c r="Y7" i="3"/>
  <c r="S7" i="3"/>
  <c r="M7" i="3"/>
  <c r="G7" i="3"/>
  <c r="J2" i="3"/>
  <c r="C30" i="2"/>
  <c r="C28" i="2"/>
  <c r="C26" i="2"/>
  <c r="C24" i="2"/>
  <c r="C22" i="2"/>
  <c r="O7" i="2"/>
  <c r="C16" i="2"/>
  <c r="Y15" i="2"/>
  <c r="C14" i="2"/>
  <c r="C12" i="2"/>
  <c r="C10" i="2"/>
  <c r="Q7" i="2"/>
  <c r="I7" i="2"/>
  <c r="I2" i="2"/>
  <c r="BE32" i="1"/>
  <c r="AY30" i="1"/>
  <c r="AX30" i="1"/>
  <c r="AW30" i="1"/>
  <c r="Y30" i="2" s="1"/>
  <c r="AM30" i="1"/>
  <c r="AG30" i="1" s="1"/>
  <c r="AL30" i="1"/>
  <c r="AK30" i="1" s="1"/>
  <c r="T30" i="1"/>
  <c r="N30" i="1" s="1"/>
  <c r="S30" i="1"/>
  <c r="R30" i="1" s="1"/>
  <c r="I30" i="1"/>
  <c r="F30" i="1"/>
  <c r="E30" i="1"/>
  <c r="D30" i="1"/>
  <c r="C30" i="1" s="1"/>
  <c r="AY29" i="1"/>
  <c r="AX29" i="1"/>
  <c r="AW29" i="1" s="1"/>
  <c r="Y29" i="2" s="1"/>
  <c r="AM29" i="1"/>
  <c r="AL29" i="1"/>
  <c r="AK29" i="1"/>
  <c r="AG29" i="1"/>
  <c r="AF29" i="1"/>
  <c r="AE29" i="1" s="1"/>
  <c r="W29" i="2" s="1"/>
  <c r="T29" i="1"/>
  <c r="S29" i="1"/>
  <c r="R29" i="1"/>
  <c r="N29" i="1"/>
  <c r="M29" i="1"/>
  <c r="L29" i="1" s="1"/>
  <c r="I29" i="1"/>
  <c r="E29" i="1"/>
  <c r="F29" i="1"/>
  <c r="AY28" i="1"/>
  <c r="AX28" i="1"/>
  <c r="AW28" i="1" s="1"/>
  <c r="Y28" i="2" s="1"/>
  <c r="AM28" i="1"/>
  <c r="AL28" i="1"/>
  <c r="AG28" i="1"/>
  <c r="T28" i="1"/>
  <c r="S28" i="1"/>
  <c r="N28" i="1"/>
  <c r="I28" i="1"/>
  <c r="E28" i="1"/>
  <c r="F28" i="1"/>
  <c r="D28" i="1"/>
  <c r="C28" i="1" s="1"/>
  <c r="AY27" i="1"/>
  <c r="AX27" i="1"/>
  <c r="AW27" i="1" s="1"/>
  <c r="Y27" i="2" s="1"/>
  <c r="AM27" i="1"/>
  <c r="AL27" i="1"/>
  <c r="AF27" i="1" s="1"/>
  <c r="T27" i="1"/>
  <c r="S27" i="1"/>
  <c r="M27" i="1" s="1"/>
  <c r="I27" i="1"/>
  <c r="F27" i="1"/>
  <c r="E27" i="1"/>
  <c r="C27" i="1" s="1"/>
  <c r="D27" i="1"/>
  <c r="AY26" i="1"/>
  <c r="AX26" i="1"/>
  <c r="AW26" i="1"/>
  <c r="Y26" i="2" s="1"/>
  <c r="AM26" i="1"/>
  <c r="AG26" i="1" s="1"/>
  <c r="AL26" i="1"/>
  <c r="AK26" i="1" s="1"/>
  <c r="T26" i="1"/>
  <c r="N26" i="1" s="1"/>
  <c r="S26" i="1"/>
  <c r="R26" i="1" s="1"/>
  <c r="I26" i="1"/>
  <c r="F26" i="1"/>
  <c r="E26" i="1"/>
  <c r="D26" i="1"/>
  <c r="C26" i="1" s="1"/>
  <c r="AY25" i="1"/>
  <c r="AX25" i="1"/>
  <c r="AW25" i="1" s="1"/>
  <c r="Y25" i="2" s="1"/>
  <c r="AM25" i="1"/>
  <c r="AG25" i="1" s="1"/>
  <c r="AL25" i="1"/>
  <c r="AK25" i="1" s="1"/>
  <c r="AF25" i="1"/>
  <c r="AE25" i="1" s="1"/>
  <c r="W25" i="2" s="1"/>
  <c r="T25" i="1"/>
  <c r="N25" i="1" s="1"/>
  <c r="S25" i="1"/>
  <c r="M25" i="1"/>
  <c r="L25" i="1" s="1"/>
  <c r="I25" i="1"/>
  <c r="E25" i="1"/>
  <c r="AY24" i="1"/>
  <c r="AW24" i="1" s="1"/>
  <c r="Y24" i="2" s="1"/>
  <c r="AX24" i="1"/>
  <c r="AM24" i="1"/>
  <c r="AL24" i="1"/>
  <c r="AK24" i="1" s="1"/>
  <c r="AG24" i="1"/>
  <c r="AE24" i="1" s="1"/>
  <c r="W24" i="2" s="1"/>
  <c r="AF24" i="1"/>
  <c r="T24" i="1"/>
  <c r="S24" i="1"/>
  <c r="R24" i="1" s="1"/>
  <c r="N24" i="1"/>
  <c r="M24" i="1"/>
  <c r="L24" i="1"/>
  <c r="I24" i="1"/>
  <c r="E24" i="1"/>
  <c r="D24" i="1"/>
  <c r="AY23" i="1"/>
  <c r="AX23" i="1"/>
  <c r="AW23" i="1" s="1"/>
  <c r="Y23" i="2" s="1"/>
  <c r="AM23" i="1"/>
  <c r="AL23" i="1"/>
  <c r="AK23" i="1"/>
  <c r="AG23" i="1"/>
  <c r="AF23" i="1"/>
  <c r="T23" i="1"/>
  <c r="S23" i="1"/>
  <c r="R23" i="1"/>
  <c r="N23" i="1"/>
  <c r="M23" i="1"/>
  <c r="L23" i="1" s="1"/>
  <c r="I23" i="1"/>
  <c r="E23" i="1"/>
  <c r="AY22" i="1"/>
  <c r="AX22" i="1"/>
  <c r="AW22" i="1" s="1"/>
  <c r="Y22" i="2" s="1"/>
  <c r="AM22" i="1"/>
  <c r="AL22" i="1"/>
  <c r="AF22" i="1" s="1"/>
  <c r="AE22" i="1" s="1"/>
  <c r="W22" i="2" s="1"/>
  <c r="AK22" i="1"/>
  <c r="AG22" i="1"/>
  <c r="T22" i="1"/>
  <c r="S22" i="1"/>
  <c r="M22" i="1" s="1"/>
  <c r="L22" i="1" s="1"/>
  <c r="N22" i="1"/>
  <c r="I22" i="1"/>
  <c r="E22" i="1"/>
  <c r="D22" i="1"/>
  <c r="C22" i="1"/>
  <c r="B22" i="1" s="1"/>
  <c r="AY21" i="1"/>
  <c r="AX21" i="1"/>
  <c r="AW21" i="1" s="1"/>
  <c r="Y21" i="2" s="1"/>
  <c r="AM21" i="1"/>
  <c r="AG21" i="1" s="1"/>
  <c r="AL21" i="1"/>
  <c r="AF21" i="1" s="1"/>
  <c r="AK21" i="1"/>
  <c r="T21" i="1"/>
  <c r="N21" i="1" s="1"/>
  <c r="S21" i="1"/>
  <c r="M21" i="1" s="1"/>
  <c r="I21" i="1"/>
  <c r="E21" i="1"/>
  <c r="D21" i="1"/>
  <c r="AY20" i="1"/>
  <c r="AX20" i="1"/>
  <c r="AW20" i="1"/>
  <c r="Y20" i="2" s="1"/>
  <c r="AM20" i="1"/>
  <c r="AG20" i="1" s="1"/>
  <c r="AE20" i="1" s="1"/>
  <c r="W20" i="2" s="1"/>
  <c r="AL20" i="1"/>
  <c r="AF20" i="1" s="1"/>
  <c r="T20" i="1"/>
  <c r="N20" i="1" s="1"/>
  <c r="S20" i="1"/>
  <c r="M20" i="1" s="1"/>
  <c r="L20" i="1" s="1"/>
  <c r="R20" i="1"/>
  <c r="I20" i="1"/>
  <c r="F20" i="1"/>
  <c r="E20" i="1"/>
  <c r="D20" i="1"/>
  <c r="C20" i="1" s="1"/>
  <c r="AY19" i="1"/>
  <c r="AX19" i="1"/>
  <c r="AW19" i="1" s="1"/>
  <c r="Y19" i="2" s="1"/>
  <c r="AM19" i="1"/>
  <c r="AG19" i="1" s="1"/>
  <c r="AL19" i="1"/>
  <c r="AK19" i="1" s="1"/>
  <c r="T19" i="1"/>
  <c r="N19" i="1" s="1"/>
  <c r="L19" i="1" s="1"/>
  <c r="S19" i="1"/>
  <c r="M19" i="1"/>
  <c r="F19" i="1"/>
  <c r="E19" i="1"/>
  <c r="D19" i="1"/>
  <c r="AY18" i="1"/>
  <c r="AX18" i="1"/>
  <c r="AW18" i="1" s="1"/>
  <c r="Y18" i="2" s="1"/>
  <c r="AM18" i="1"/>
  <c r="AG18" i="1" s="1"/>
  <c r="AE18" i="1" s="1"/>
  <c r="W18" i="2" s="1"/>
  <c r="AL18" i="1"/>
  <c r="AK18" i="1" s="1"/>
  <c r="AF18" i="1"/>
  <c r="T18" i="1"/>
  <c r="S18" i="1"/>
  <c r="R18" i="1" s="1"/>
  <c r="N18" i="1"/>
  <c r="M18" i="1"/>
  <c r="L18" i="1" s="1"/>
  <c r="E18" i="1"/>
  <c r="D18" i="1"/>
  <c r="AY17" i="1"/>
  <c r="AX17" i="1"/>
  <c r="AW17" i="1"/>
  <c r="Y17" i="2" s="1"/>
  <c r="AM17" i="1"/>
  <c r="AG17" i="1" s="1"/>
  <c r="AE17" i="1" s="1"/>
  <c r="W17" i="2" s="1"/>
  <c r="AL17" i="1"/>
  <c r="AK17" i="1"/>
  <c r="AF17" i="1"/>
  <c r="T17" i="1"/>
  <c r="N17" i="1" s="1"/>
  <c r="L17" i="1" s="1"/>
  <c r="S17" i="1"/>
  <c r="R17" i="1"/>
  <c r="M17" i="1"/>
  <c r="I17" i="1"/>
  <c r="D17" i="1"/>
  <c r="C17" i="1" s="1"/>
  <c r="B17" i="1" s="1"/>
  <c r="F17" i="1"/>
  <c r="E17" i="1"/>
  <c r="AY16" i="1"/>
  <c r="AX16" i="1"/>
  <c r="AW16" i="1"/>
  <c r="Y16" i="2" s="1"/>
  <c r="AM16" i="1"/>
  <c r="AL16" i="1"/>
  <c r="AK16" i="1"/>
  <c r="AG16" i="1"/>
  <c r="AF16" i="1"/>
  <c r="AE16" i="1"/>
  <c r="W16" i="2" s="1"/>
  <c r="U16" i="2" s="1"/>
  <c r="T16" i="1"/>
  <c r="S16" i="1"/>
  <c r="R16" i="1"/>
  <c r="N16" i="1"/>
  <c r="M16" i="1"/>
  <c r="L16" i="1"/>
  <c r="I16" i="1"/>
  <c r="E16" i="1"/>
  <c r="D16" i="1"/>
  <c r="C16" i="1" s="1"/>
  <c r="B16" i="1" s="1"/>
  <c r="F16" i="1"/>
  <c r="AY15" i="1"/>
  <c r="AX15" i="1"/>
  <c r="AW15" i="1" s="1"/>
  <c r="AM15" i="1"/>
  <c r="AL15" i="1"/>
  <c r="AF15" i="1" s="1"/>
  <c r="AE15" i="1" s="1"/>
  <c r="W15" i="2" s="1"/>
  <c r="AG15" i="1"/>
  <c r="T15" i="1"/>
  <c r="N15" i="1" s="1"/>
  <c r="S15" i="1"/>
  <c r="R15" i="1" s="1"/>
  <c r="M15" i="1"/>
  <c r="I15" i="1"/>
  <c r="E15" i="1"/>
  <c r="AY14" i="1"/>
  <c r="AX14" i="1"/>
  <c r="AW14" i="1"/>
  <c r="Y14" i="2" s="1"/>
  <c r="AM14" i="1"/>
  <c r="AL14" i="1"/>
  <c r="AF14" i="1" s="1"/>
  <c r="AE14" i="1" s="1"/>
  <c r="W14" i="2" s="1"/>
  <c r="AK14" i="1"/>
  <c r="AG14" i="1"/>
  <c r="T14" i="1"/>
  <c r="R14" i="1" s="1"/>
  <c r="S14" i="1"/>
  <c r="M14" i="1" s="1"/>
  <c r="I14" i="1"/>
  <c r="F14" i="1"/>
  <c r="AY13" i="1"/>
  <c r="AX13" i="1"/>
  <c r="AW13" i="1" s="1"/>
  <c r="Y13" i="2" s="1"/>
  <c r="AM13" i="1"/>
  <c r="AG13" i="1" s="1"/>
  <c r="AL13" i="1"/>
  <c r="AF13" i="1"/>
  <c r="AE13" i="1" s="1"/>
  <c r="W13" i="2" s="1"/>
  <c r="T13" i="1"/>
  <c r="N13" i="1" s="1"/>
  <c r="S13" i="1"/>
  <c r="R13" i="1" s="1"/>
  <c r="I13" i="1"/>
  <c r="D13" i="1"/>
  <c r="C13" i="1" s="1"/>
  <c r="F13" i="1"/>
  <c r="E13" i="1"/>
  <c r="AY12" i="1"/>
  <c r="AX12" i="1"/>
  <c r="AW12" i="1"/>
  <c r="Y12" i="2" s="1"/>
  <c r="AM12" i="1"/>
  <c r="AL12" i="1"/>
  <c r="AG12" i="1"/>
  <c r="T12" i="1"/>
  <c r="N12" i="1" s="1"/>
  <c r="S12" i="1"/>
  <c r="M12" i="1"/>
  <c r="I12" i="1"/>
  <c r="E12" i="1"/>
  <c r="F12" i="1"/>
  <c r="AY11" i="1"/>
  <c r="AX11" i="1"/>
  <c r="AW11" i="1"/>
  <c r="Y11" i="2" s="1"/>
  <c r="AM11" i="1"/>
  <c r="AL11" i="1"/>
  <c r="AK11" i="1"/>
  <c r="AG11" i="1"/>
  <c r="AF11" i="1"/>
  <c r="AE11" i="1"/>
  <c r="W11" i="2" s="1"/>
  <c r="T11" i="1"/>
  <c r="S11" i="1"/>
  <c r="R11" i="1"/>
  <c r="N11" i="1"/>
  <c r="M11" i="1"/>
  <c r="L11" i="1"/>
  <c r="I11" i="1"/>
  <c r="E11" i="1"/>
  <c r="C11" i="1" s="1"/>
  <c r="B11" i="1" s="1"/>
  <c r="D11" i="1"/>
  <c r="F11" i="1"/>
  <c r="AY10" i="1"/>
  <c r="AX10" i="1"/>
  <c r="AW10" i="1"/>
  <c r="Y10" i="2" s="1"/>
  <c r="AM10" i="1"/>
  <c r="AL10" i="1"/>
  <c r="AF10" i="1" s="1"/>
  <c r="AE10" i="1" s="1"/>
  <c r="W10" i="2" s="1"/>
  <c r="AK10" i="1"/>
  <c r="AG10" i="1"/>
  <c r="T10" i="1"/>
  <c r="S10" i="1"/>
  <c r="M10" i="1" s="1"/>
  <c r="L10" i="1" s="1"/>
  <c r="R10" i="1"/>
  <c r="N10" i="1"/>
  <c r="I10" i="1"/>
  <c r="E10" i="1"/>
  <c r="D10" i="1"/>
  <c r="C10" i="1" s="1"/>
  <c r="F10" i="1"/>
  <c r="AY9" i="1"/>
  <c r="AX9" i="1"/>
  <c r="AM9" i="1"/>
  <c r="AK9" i="1" s="1"/>
  <c r="AL9" i="1"/>
  <c r="AF9" i="1"/>
  <c r="T9" i="1"/>
  <c r="S9" i="1"/>
  <c r="R9" i="1" s="1"/>
  <c r="N9" i="1"/>
  <c r="I9" i="1"/>
  <c r="F9" i="1"/>
  <c r="E9" i="1"/>
  <c r="AY8" i="1"/>
  <c r="AX8" i="1"/>
  <c r="AW8" i="1"/>
  <c r="Y8" i="2" s="1"/>
  <c r="AM8" i="1"/>
  <c r="AG8" i="1" s="1"/>
  <c r="AL8" i="1"/>
  <c r="AF8" i="1" s="1"/>
  <c r="AK8" i="1"/>
  <c r="T8" i="1"/>
  <c r="T7" i="1" s="1"/>
  <c r="S8" i="1"/>
  <c r="M8" i="1" s="1"/>
  <c r="L8" i="1" s="1"/>
  <c r="N8" i="1"/>
  <c r="J7" i="1"/>
  <c r="E8" i="1"/>
  <c r="D8" i="1"/>
  <c r="C8" i="1" s="1"/>
  <c r="AX7" i="1"/>
  <c r="AL7" i="1"/>
  <c r="K7" i="1"/>
  <c r="G7" i="1"/>
  <c r="U15" i="2" l="1"/>
  <c r="AE8" i="1"/>
  <c r="U10" i="2"/>
  <c r="X10" i="2"/>
  <c r="B13" i="1"/>
  <c r="C21" i="1"/>
  <c r="B8" i="1"/>
  <c r="B10" i="1"/>
  <c r="L12" i="1"/>
  <c r="U13" i="2"/>
  <c r="U24" i="2"/>
  <c r="U14" i="2"/>
  <c r="B14" i="2" s="1"/>
  <c r="U17" i="2"/>
  <c r="U20" i="2"/>
  <c r="B20" i="1"/>
  <c r="U18" i="2"/>
  <c r="U11" i="2"/>
  <c r="D14" i="1"/>
  <c r="R28" i="1"/>
  <c r="M28" i="1"/>
  <c r="L28" i="1" s="1"/>
  <c r="U29" i="2"/>
  <c r="C25" i="2"/>
  <c r="H7" i="1"/>
  <c r="R8" i="1"/>
  <c r="AW9" i="1"/>
  <c r="Y9" i="2" s="1"/>
  <c r="AK12" i="1"/>
  <c r="AK7" i="1" s="1"/>
  <c r="E14" i="1"/>
  <c r="E7" i="1" s="1"/>
  <c r="F15" i="1"/>
  <c r="AK15" i="1"/>
  <c r="I19" i="1"/>
  <c r="AE21" i="1"/>
  <c r="W21" i="2" s="1"/>
  <c r="U22" i="2"/>
  <c r="X22" i="2"/>
  <c r="F23" i="1"/>
  <c r="D23" i="1"/>
  <c r="C23" i="1" s="1"/>
  <c r="B23" i="1" s="1"/>
  <c r="F24" i="1"/>
  <c r="R25" i="1"/>
  <c r="R27" i="1"/>
  <c r="N27" i="1"/>
  <c r="L27" i="1" s="1"/>
  <c r="B27" i="1" s="1"/>
  <c r="D10" i="2"/>
  <c r="B10" i="2"/>
  <c r="C11" i="2"/>
  <c r="B16" i="2"/>
  <c r="V16" i="2" s="1"/>
  <c r="C17" i="2"/>
  <c r="Z10" i="2"/>
  <c r="B28" i="1"/>
  <c r="I8" i="1"/>
  <c r="D9" i="1"/>
  <c r="R12" i="1"/>
  <c r="F18" i="1"/>
  <c r="C19" i="1"/>
  <c r="B19" i="1" s="1"/>
  <c r="AF19" i="1"/>
  <c r="AE19" i="1" s="1"/>
  <c r="W19" i="2" s="1"/>
  <c r="F21" i="1"/>
  <c r="R21" i="1"/>
  <c r="F22" i="1"/>
  <c r="R22" i="1"/>
  <c r="C24" i="1"/>
  <c r="B24" i="1" s="1"/>
  <c r="F25" i="1"/>
  <c r="D25" i="1"/>
  <c r="C25" i="1" s="1"/>
  <c r="B25" i="1" s="1"/>
  <c r="K7" i="2"/>
  <c r="M7" i="2"/>
  <c r="L21" i="1"/>
  <c r="U25" i="2"/>
  <c r="AK27" i="1"/>
  <c r="AG27" i="1"/>
  <c r="AE27" i="1" s="1"/>
  <c r="W27" i="2" s="1"/>
  <c r="AK28" i="1"/>
  <c r="AF28" i="1"/>
  <c r="AE28" i="1" s="1"/>
  <c r="W28" i="2" s="1"/>
  <c r="C21" i="2"/>
  <c r="L15" i="1"/>
  <c r="M9" i="1"/>
  <c r="AM7" i="1"/>
  <c r="AK20" i="1"/>
  <c r="E7" i="2"/>
  <c r="C18" i="2"/>
  <c r="B22" i="2"/>
  <c r="AG9" i="1"/>
  <c r="AG7" i="1" s="1"/>
  <c r="N14" i="1"/>
  <c r="L14" i="1" s="1"/>
  <c r="C18" i="1"/>
  <c r="B18" i="1" s="1"/>
  <c r="S7" i="1"/>
  <c r="D12" i="1"/>
  <c r="C12" i="1" s="1"/>
  <c r="B12" i="1" s="1"/>
  <c r="M13" i="1"/>
  <c r="L13" i="1" s="1"/>
  <c r="AK13" i="1"/>
  <c r="F8" i="1"/>
  <c r="AY7" i="1"/>
  <c r="AF12" i="1"/>
  <c r="AE12" i="1" s="1"/>
  <c r="W12" i="2" s="1"/>
  <c r="D15" i="1"/>
  <c r="C15" i="1" s="1"/>
  <c r="I18" i="1"/>
  <c r="R19" i="1"/>
  <c r="AE23" i="1"/>
  <c r="W23" i="2" s="1"/>
  <c r="G7" i="2"/>
  <c r="S7" i="2"/>
  <c r="C13" i="2"/>
  <c r="Z8" i="3"/>
  <c r="M26" i="1"/>
  <c r="L26" i="1" s="1"/>
  <c r="B26" i="1" s="1"/>
  <c r="AF26" i="1"/>
  <c r="AE26" i="1" s="1"/>
  <c r="W26" i="2" s="1"/>
  <c r="D29" i="1"/>
  <c r="C29" i="1" s="1"/>
  <c r="B29" i="1" s="1"/>
  <c r="M30" i="1"/>
  <c r="L30" i="1" s="1"/>
  <c r="B30" i="1" s="1"/>
  <c r="AF30" i="1"/>
  <c r="AE30" i="1" s="1"/>
  <c r="W30" i="2" s="1"/>
  <c r="C8" i="2"/>
  <c r="C9" i="2"/>
  <c r="C15" i="2"/>
  <c r="C19" i="2"/>
  <c r="C23" i="2"/>
  <c r="C29" i="2"/>
  <c r="Z10" i="3"/>
  <c r="Z15" i="3"/>
  <c r="C27" i="2"/>
  <c r="Z19" i="3"/>
  <c r="Z25" i="3"/>
  <c r="C20" i="2"/>
  <c r="J22" i="2"/>
  <c r="AB8" i="3"/>
  <c r="AB10" i="3"/>
  <c r="AB14" i="3"/>
  <c r="AB18" i="3"/>
  <c r="AB22" i="3"/>
  <c r="AA28" i="3"/>
  <c r="Z28" i="3" s="1"/>
  <c r="F22" i="2"/>
  <c r="E8" i="3"/>
  <c r="K8" i="3"/>
  <c r="Q8" i="3"/>
  <c r="W8" i="3"/>
  <c r="B9" i="3"/>
  <c r="B11" i="3"/>
  <c r="W11" i="3"/>
  <c r="E13" i="3"/>
  <c r="N14" i="3"/>
  <c r="B15" i="3"/>
  <c r="W15" i="3"/>
  <c r="E17" i="3"/>
  <c r="N18" i="3"/>
  <c r="B19" i="3"/>
  <c r="W19" i="3"/>
  <c r="E21" i="3"/>
  <c r="N22" i="3"/>
  <c r="B23" i="3"/>
  <c r="W23" i="3"/>
  <c r="E25" i="3"/>
  <c r="B29" i="3"/>
  <c r="C7" i="3"/>
  <c r="I7" i="3"/>
  <c r="O7" i="3"/>
  <c r="U7" i="3"/>
  <c r="Q11" i="3"/>
  <c r="AA12" i="3"/>
  <c r="Z12" i="3" s="1"/>
  <c r="AB13" i="3"/>
  <c r="Z13" i="3" s="1"/>
  <c r="H14" i="3"/>
  <c r="AA16" i="3"/>
  <c r="Z16" i="3" s="1"/>
  <c r="AB17" i="3"/>
  <c r="Z17" i="3" s="1"/>
  <c r="H18" i="3"/>
  <c r="Q19" i="3"/>
  <c r="AA20" i="3"/>
  <c r="Z20" i="3" s="1"/>
  <c r="AB21" i="3"/>
  <c r="Z21" i="3" s="1"/>
  <c r="H22" i="3"/>
  <c r="Q23" i="3"/>
  <c r="AA24" i="3"/>
  <c r="Z24" i="3" s="1"/>
  <c r="AB25" i="3"/>
  <c r="D7" i="3"/>
  <c r="J7" i="3"/>
  <c r="P7" i="3"/>
  <c r="V7" i="3"/>
  <c r="AA27" i="3"/>
  <c r="Z27" i="3" s="1"/>
  <c r="H12" i="3"/>
  <c r="Q13" i="3"/>
  <c r="AA14" i="3"/>
  <c r="Z14" i="3" s="1"/>
  <c r="H16" i="3"/>
  <c r="Q17" i="3"/>
  <c r="AA18" i="3"/>
  <c r="H20" i="3"/>
  <c r="Q21" i="3"/>
  <c r="AA22" i="3"/>
  <c r="Z22" i="3" s="1"/>
  <c r="H24" i="3"/>
  <c r="Q25" i="3"/>
  <c r="AA26" i="3"/>
  <c r="Z26" i="3" s="1"/>
  <c r="R14" i="2" l="1"/>
  <c r="L14" i="2"/>
  <c r="F14" i="2"/>
  <c r="P14" i="2"/>
  <c r="J14" i="2"/>
  <c r="N14" i="2"/>
  <c r="T14" i="2"/>
  <c r="H14" i="2"/>
  <c r="X14" i="2"/>
  <c r="Z14" i="2"/>
  <c r="D14" i="2"/>
  <c r="U27" i="2"/>
  <c r="Z18" i="3"/>
  <c r="AB7" i="3"/>
  <c r="B23" i="2"/>
  <c r="D23" i="2" s="1"/>
  <c r="D15" i="2"/>
  <c r="B15" i="2"/>
  <c r="H22" i="2"/>
  <c r="N22" i="2"/>
  <c r="T22" i="2"/>
  <c r="AE9" i="1"/>
  <c r="W9" i="2" s="1"/>
  <c r="L22" i="2"/>
  <c r="W8" i="2"/>
  <c r="AE7" i="1"/>
  <c r="T7" i="3"/>
  <c r="B27" i="2"/>
  <c r="P22" i="2"/>
  <c r="D22" i="2"/>
  <c r="B15" i="1"/>
  <c r="B18" i="2"/>
  <c r="V18" i="2" s="1"/>
  <c r="D18" i="2"/>
  <c r="Z16" i="2"/>
  <c r="C9" i="1"/>
  <c r="D7" i="1"/>
  <c r="R7" i="1"/>
  <c r="X16" i="2"/>
  <c r="C14" i="1"/>
  <c r="B14" i="1" s="1"/>
  <c r="N7" i="3"/>
  <c r="B20" i="2"/>
  <c r="D20" i="2"/>
  <c r="B29" i="2"/>
  <c r="D29" i="2"/>
  <c r="U30" i="2"/>
  <c r="AA7" i="3"/>
  <c r="Z7" i="3" s="1"/>
  <c r="U12" i="2"/>
  <c r="C7" i="2"/>
  <c r="L9" i="1"/>
  <c r="L7" i="1" s="1"/>
  <c r="M7" i="1"/>
  <c r="V25" i="2"/>
  <c r="U19" i="2"/>
  <c r="I7" i="1"/>
  <c r="B17" i="2"/>
  <c r="V17" i="2" s="1"/>
  <c r="V29" i="2"/>
  <c r="B21" i="1"/>
  <c r="U28" i="2"/>
  <c r="P16" i="2"/>
  <c r="J16" i="2"/>
  <c r="T16" i="2"/>
  <c r="N16" i="2"/>
  <c r="H16" i="2"/>
  <c r="R16" i="2"/>
  <c r="F16" i="2"/>
  <c r="L16" i="2"/>
  <c r="V11" i="2"/>
  <c r="V14" i="2"/>
  <c r="AF7" i="1"/>
  <c r="H7" i="3"/>
  <c r="B13" i="2"/>
  <c r="D13" i="2"/>
  <c r="B7" i="3"/>
  <c r="U23" i="2"/>
  <c r="F7" i="1"/>
  <c r="Z22" i="2"/>
  <c r="D16" i="2"/>
  <c r="B11" i="2"/>
  <c r="D11" i="2" s="1"/>
  <c r="V22" i="2"/>
  <c r="V15" i="2"/>
  <c r="B24" i="2"/>
  <c r="R22" i="2"/>
  <c r="U26" i="2"/>
  <c r="AW7" i="1"/>
  <c r="Y7" i="2"/>
  <c r="B21" i="2"/>
  <c r="N7" i="1"/>
  <c r="P10" i="2"/>
  <c r="J10" i="2"/>
  <c r="T10" i="2"/>
  <c r="N10" i="2"/>
  <c r="H10" i="2"/>
  <c r="R10" i="2"/>
  <c r="F10" i="2"/>
  <c r="L10" i="2"/>
  <c r="X21" i="2"/>
  <c r="U21" i="2"/>
  <c r="B25" i="2"/>
  <c r="V20" i="2"/>
  <c r="V13" i="2"/>
  <c r="V10" i="2"/>
  <c r="L24" i="2" l="1"/>
  <c r="R24" i="2"/>
  <c r="F24" i="2"/>
  <c r="H24" i="2"/>
  <c r="D24" i="2"/>
  <c r="N24" i="2"/>
  <c r="P24" i="2"/>
  <c r="J24" i="2"/>
  <c r="T24" i="2"/>
  <c r="Z24" i="2"/>
  <c r="X24" i="2"/>
  <c r="B19" i="2"/>
  <c r="B9" i="1"/>
  <c r="C7" i="1"/>
  <c r="B7" i="1" s="1"/>
  <c r="T27" i="2"/>
  <c r="N27" i="2"/>
  <c r="H27" i="2"/>
  <c r="R27" i="2"/>
  <c r="L27" i="2"/>
  <c r="F27" i="2"/>
  <c r="Z27" i="2"/>
  <c r="J27" i="2"/>
  <c r="P27" i="2"/>
  <c r="X27" i="2"/>
  <c r="R13" i="2"/>
  <c r="L13" i="2"/>
  <c r="F13" i="2"/>
  <c r="Z13" i="2"/>
  <c r="N13" i="2"/>
  <c r="P13" i="2"/>
  <c r="H13" i="2"/>
  <c r="J13" i="2"/>
  <c r="X13" i="2"/>
  <c r="T13" i="2"/>
  <c r="D27" i="2"/>
  <c r="U9" i="2"/>
  <c r="V12" i="2"/>
  <c r="B12" i="2"/>
  <c r="V26" i="2"/>
  <c r="B26" i="2"/>
  <c r="J17" i="2"/>
  <c r="P17" i="2"/>
  <c r="L17" i="2"/>
  <c r="R17" i="2"/>
  <c r="H17" i="2"/>
  <c r="X17" i="2"/>
  <c r="F17" i="2"/>
  <c r="T17" i="2"/>
  <c r="Z17" i="2"/>
  <c r="N17" i="2"/>
  <c r="R29" i="2"/>
  <c r="L29" i="2"/>
  <c r="F29" i="2"/>
  <c r="P29" i="2"/>
  <c r="J29" i="2"/>
  <c r="H29" i="2"/>
  <c r="T29" i="2"/>
  <c r="Z29" i="2"/>
  <c r="X29" i="2"/>
  <c r="N29" i="2"/>
  <c r="V24" i="2"/>
  <c r="B30" i="2"/>
  <c r="W7" i="2"/>
  <c r="U8" i="2"/>
  <c r="R23" i="2"/>
  <c r="L23" i="2"/>
  <c r="F23" i="2"/>
  <c r="P23" i="2"/>
  <c r="J23" i="2"/>
  <c r="T23" i="2"/>
  <c r="N23" i="2"/>
  <c r="Z23" i="2"/>
  <c r="H23" i="2"/>
  <c r="P25" i="2"/>
  <c r="J25" i="2"/>
  <c r="T25" i="2"/>
  <c r="N25" i="2"/>
  <c r="H25" i="2"/>
  <c r="R25" i="2"/>
  <c r="L25" i="2"/>
  <c r="X25" i="2"/>
  <c r="Z25" i="2"/>
  <c r="F25" i="2"/>
  <c r="T11" i="2"/>
  <c r="N11" i="2"/>
  <c r="H11" i="2"/>
  <c r="F11" i="2"/>
  <c r="P11" i="2"/>
  <c r="Z11" i="2"/>
  <c r="X11" i="2"/>
  <c r="R11" i="2"/>
  <c r="J11" i="2"/>
  <c r="L11" i="2"/>
  <c r="X23" i="2"/>
  <c r="T18" i="2"/>
  <c r="N18" i="2"/>
  <c r="H18" i="2"/>
  <c r="L18" i="2"/>
  <c r="R18" i="2"/>
  <c r="F18" i="2"/>
  <c r="J18" i="2"/>
  <c r="Z18" i="2"/>
  <c r="P18" i="2"/>
  <c r="X18" i="2"/>
  <c r="D25" i="2"/>
  <c r="T21" i="2"/>
  <c r="N21" i="2"/>
  <c r="H21" i="2"/>
  <c r="R21" i="2"/>
  <c r="L21" i="2"/>
  <c r="F21" i="2"/>
  <c r="Z21" i="2"/>
  <c r="P21" i="2"/>
  <c r="J21" i="2"/>
  <c r="V23" i="2"/>
  <c r="D17" i="2"/>
  <c r="V21" i="2"/>
  <c r="D21" i="2"/>
  <c r="V28" i="2"/>
  <c r="B28" i="2"/>
  <c r="R20" i="2"/>
  <c r="L20" i="2"/>
  <c r="P20" i="2"/>
  <c r="J20" i="2"/>
  <c r="T20" i="2"/>
  <c r="N20" i="2"/>
  <c r="H20" i="2"/>
  <c r="X20" i="2"/>
  <c r="Z20" i="2"/>
  <c r="F20" i="2"/>
  <c r="P15" i="2"/>
  <c r="J15" i="2"/>
  <c r="X15" i="2"/>
  <c r="L15" i="2"/>
  <c r="F15" i="2"/>
  <c r="Z15" i="2"/>
  <c r="H15" i="2"/>
  <c r="N15" i="2"/>
  <c r="R15" i="2"/>
  <c r="T15" i="2"/>
  <c r="V27" i="2"/>
  <c r="H30" i="2" l="1"/>
  <c r="T30" i="2"/>
  <c r="J30" i="2"/>
  <c r="N30" i="2"/>
  <c r="F30" i="2"/>
  <c r="D30" i="2"/>
  <c r="L30" i="2"/>
  <c r="R30" i="2"/>
  <c r="Z30" i="2"/>
  <c r="P30" i="2"/>
  <c r="X30" i="2"/>
  <c r="H28" i="2"/>
  <c r="N28" i="2"/>
  <c r="T28" i="2"/>
  <c r="P28" i="2"/>
  <c r="J28" i="2"/>
  <c r="Z28" i="2"/>
  <c r="F28" i="2"/>
  <c r="R28" i="2"/>
  <c r="L28" i="2"/>
  <c r="D28" i="2"/>
  <c r="X28" i="2"/>
  <c r="V30" i="2"/>
  <c r="T12" i="2"/>
  <c r="N12" i="2"/>
  <c r="H12" i="2"/>
  <c r="R12" i="2"/>
  <c r="L12" i="2"/>
  <c r="F12" i="2"/>
  <c r="D12" i="2"/>
  <c r="J12" i="2"/>
  <c r="P12" i="2"/>
  <c r="Z12" i="2"/>
  <c r="X12" i="2"/>
  <c r="B8" i="2"/>
  <c r="V9" i="2"/>
  <c r="B9" i="2"/>
  <c r="U7" i="2"/>
  <c r="P19" i="2"/>
  <c r="J19" i="2"/>
  <c r="H19" i="2"/>
  <c r="N19" i="2"/>
  <c r="T19" i="2"/>
  <c r="L19" i="2"/>
  <c r="Z19" i="2"/>
  <c r="F19" i="2"/>
  <c r="R19" i="2"/>
  <c r="D19" i="2"/>
  <c r="X19" i="2"/>
  <c r="P26" i="2"/>
  <c r="J26" i="2"/>
  <c r="D26" i="2"/>
  <c r="L26" i="2"/>
  <c r="F26" i="2"/>
  <c r="H26" i="2"/>
  <c r="R26" i="2"/>
  <c r="T26" i="2"/>
  <c r="N26" i="2"/>
  <c r="Z26" i="2"/>
  <c r="X26" i="2"/>
  <c r="V19" i="2"/>
  <c r="R8" i="2" l="1"/>
  <c r="L8" i="2"/>
  <c r="F8" i="2"/>
  <c r="P8" i="2"/>
  <c r="J8" i="2"/>
  <c r="N8" i="2"/>
  <c r="T8" i="2"/>
  <c r="H8" i="2"/>
  <c r="Z8" i="2"/>
  <c r="D8" i="2"/>
  <c r="X8" i="2"/>
  <c r="V8" i="2"/>
  <c r="B7" i="2"/>
  <c r="V7" i="2" s="1"/>
  <c r="P9" i="2"/>
  <c r="J9" i="2"/>
  <c r="T9" i="2"/>
  <c r="N9" i="2"/>
  <c r="L9" i="2"/>
  <c r="F9" i="2"/>
  <c r="R9" i="2"/>
  <c r="H9" i="2"/>
  <c r="Z9" i="2"/>
  <c r="D9" i="2"/>
  <c r="X9" i="2"/>
  <c r="J7" i="2" l="1"/>
  <c r="R7" i="2"/>
  <c r="P7" i="2"/>
  <c r="H7" i="2"/>
  <c r="N7" i="2"/>
  <c r="T7" i="2"/>
  <c r="F7" i="2"/>
  <c r="L7" i="2"/>
  <c r="Z7" i="2"/>
  <c r="D7" i="2"/>
  <c r="X7" i="2"/>
</calcChain>
</file>

<file path=xl/comments1.xml><?xml version="1.0" encoding="utf-8"?>
<comments xmlns="http://schemas.openxmlformats.org/spreadsheetml/2006/main">
  <authors>
    <author>user</author>
  </authors>
  <commentList>
    <comment ref="O4" authorId="0" shapeId="0">
      <text>
        <r>
          <rPr>
            <sz val="12"/>
            <color indexed="81"/>
            <rFont val="新細明體"/>
            <family val="1"/>
            <charset val="136"/>
          </rPr>
          <t>本表係申請人數且不一定在台，另表核准入境人數之"團聚"數據為核准且在台</t>
        </r>
      </text>
    </comment>
  </commentList>
</comments>
</file>

<file path=xl/sharedStrings.xml><?xml version="1.0" encoding="utf-8"?>
<sst xmlns="http://schemas.openxmlformats.org/spreadsheetml/2006/main" count="280" uniqueCount="109">
  <si>
    <t>各縣市外裔、外籍配偶人數與大陸（含港澳）配偶人數按證件分</t>
    <phoneticPr fontId="4" type="noConversion"/>
  </si>
  <si>
    <t>各縣市外裔、外籍配偶人數與大陸（含港澳）配偶人數按證件分（續）</t>
    <phoneticPr fontId="4" type="noConversion"/>
  </si>
  <si>
    <t>76年1月至110年10月底</t>
    <phoneticPr fontId="4" type="noConversion"/>
  </si>
  <si>
    <t>單位：人</t>
    <phoneticPr fontId="4" type="noConversion"/>
  </si>
  <si>
    <t>76年1月至110年10月底</t>
    <phoneticPr fontId="4" type="noConversion"/>
  </si>
  <si>
    <t>單位：人</t>
    <phoneticPr fontId="4" type="noConversion"/>
  </si>
  <si>
    <t>區域別</t>
    <phoneticPr fontId="4" type="noConversion"/>
  </si>
  <si>
    <t>總　計</t>
    <phoneticPr fontId="4" type="noConversion"/>
  </si>
  <si>
    <t>外　裔　、　外　籍　配　偶</t>
    <phoneticPr fontId="4" type="noConversion"/>
  </si>
  <si>
    <t>大　陸　、　港　澳　地　區　配　偶</t>
    <phoneticPr fontId="4" type="noConversion"/>
  </si>
  <si>
    <t>區域別</t>
    <phoneticPr fontId="4" type="noConversion"/>
  </si>
  <si>
    <t>大　陸　地　區　配　偶</t>
    <phoneticPr fontId="4" type="noConversion"/>
  </si>
  <si>
    <t>港　澳　地　區　配　偶</t>
    <phoneticPr fontId="4" type="noConversion"/>
  </si>
  <si>
    <t>合　　　　　計</t>
    <phoneticPr fontId="4" type="noConversion"/>
  </si>
  <si>
    <t>歸化（取得）國籍</t>
    <phoneticPr fontId="4" type="noConversion"/>
  </si>
  <si>
    <r>
      <t>外　僑</t>
    </r>
    <r>
      <rPr>
        <sz val="12"/>
        <rFont val="新細明體"/>
        <family val="1"/>
        <charset val="136"/>
      </rPr>
      <t>　居　留</t>
    </r>
    <phoneticPr fontId="4" type="noConversion"/>
  </si>
  <si>
    <t>入出境許可證
（　探親、團聚　）</t>
    <phoneticPr fontId="4" type="noConversion"/>
  </si>
  <si>
    <t>居　　　　　留　　　　　證</t>
    <phoneticPr fontId="4" type="noConversion"/>
  </si>
  <si>
    <t>定　　居　　證</t>
    <phoneticPr fontId="4" type="noConversion"/>
  </si>
  <si>
    <t>合　　　　　計</t>
    <phoneticPr fontId="4" type="noConversion"/>
  </si>
  <si>
    <t>入出境許可證
（　探親、團聚　）</t>
    <phoneticPr fontId="4" type="noConversion"/>
  </si>
  <si>
    <t>居　　　　　留　　　　　證</t>
    <phoneticPr fontId="4" type="noConversion"/>
  </si>
  <si>
    <t>定　　居　　證</t>
    <phoneticPr fontId="4" type="noConversion"/>
  </si>
  <si>
    <t>合　　　　　計</t>
    <phoneticPr fontId="4" type="noConversion"/>
  </si>
  <si>
    <t>居　　留　　證</t>
    <phoneticPr fontId="4" type="noConversion"/>
  </si>
  <si>
    <t>定　　居　　證</t>
    <phoneticPr fontId="4" type="noConversion"/>
  </si>
  <si>
    <t>小　　　　計</t>
    <phoneticPr fontId="4" type="noConversion"/>
  </si>
  <si>
    <t>依　親　居　留</t>
    <phoneticPr fontId="4" type="noConversion"/>
  </si>
  <si>
    <t>長　期　居　留</t>
    <phoneticPr fontId="4" type="noConversion"/>
  </si>
  <si>
    <t>小　　　　計</t>
    <phoneticPr fontId="4" type="noConversion"/>
  </si>
  <si>
    <t>依　親　居　留</t>
    <phoneticPr fontId="4" type="noConversion"/>
  </si>
  <si>
    <t>長　期　居　留</t>
    <phoneticPr fontId="4" type="noConversion"/>
  </si>
  <si>
    <t>計</t>
    <phoneticPr fontId="4" type="noConversion"/>
  </si>
  <si>
    <t>男</t>
    <phoneticPr fontId="4" type="noConversion"/>
  </si>
  <si>
    <t>女</t>
    <phoneticPr fontId="4" type="noConversion"/>
  </si>
  <si>
    <t>計</t>
    <phoneticPr fontId="4" type="noConversion"/>
  </si>
  <si>
    <t>女</t>
    <phoneticPr fontId="4" type="noConversion"/>
  </si>
  <si>
    <t>新北市</t>
  </si>
  <si>
    <t>臺北市</t>
  </si>
  <si>
    <t>桃園市</t>
    <phoneticPr fontId="4" type="noConversion"/>
  </si>
  <si>
    <t>桃園市</t>
    <phoneticPr fontId="4" type="noConversion"/>
  </si>
  <si>
    <t>臺中市</t>
  </si>
  <si>
    <t>臺南市</t>
  </si>
  <si>
    <t>高雄市</t>
  </si>
  <si>
    <t>宜蘭縣</t>
  </si>
  <si>
    <t>新竹縣</t>
  </si>
  <si>
    <t>苗栗縣</t>
  </si>
  <si>
    <t>彰化縣</t>
  </si>
  <si>
    <t>南投縣</t>
  </si>
  <si>
    <t>雲林縣</t>
  </si>
  <si>
    <t>嘉義縣</t>
  </si>
  <si>
    <t>屏東縣</t>
  </si>
  <si>
    <t>臺東縣</t>
  </si>
  <si>
    <t>花蓮縣</t>
  </si>
  <si>
    <t>澎湖縣</t>
  </si>
  <si>
    <t>基隆市</t>
  </si>
  <si>
    <t>新竹市</t>
  </si>
  <si>
    <t>嘉義市</t>
  </si>
  <si>
    <t>金門縣</t>
  </si>
  <si>
    <t>連江縣</t>
  </si>
  <si>
    <t>未　詳</t>
    <phoneticPr fontId="4" type="noConversion"/>
  </si>
  <si>
    <t>資料來源：本部移民署與戶政司。</t>
    <phoneticPr fontId="4" type="noConversion"/>
  </si>
  <si>
    <t>內政部移民署110年11月15日編製</t>
    <phoneticPr fontId="4" type="noConversion"/>
  </si>
  <si>
    <t>說明：1.本表外裔配偶係指外國籍者歸化（取得）我國國籍人數，外籍配偶係指外僑居留者持有效外僑居留證及永久居留證人數。</t>
    <phoneticPr fontId="4" type="noConversion"/>
  </si>
  <si>
    <r>
      <t>　　　2.本表大陸、港澳地區配偶人數係指向本部移民署</t>
    </r>
    <r>
      <rPr>
        <sz val="12"/>
        <color indexed="10"/>
        <rFont val="新細明體"/>
        <family val="1"/>
        <charset val="136"/>
      </rPr>
      <t>申請證件之人數</t>
    </r>
    <r>
      <rPr>
        <sz val="12"/>
        <rFont val="新細明體"/>
        <family val="1"/>
        <charset val="136"/>
      </rPr>
      <t>，而</t>
    </r>
    <r>
      <rPr>
        <sz val="12"/>
        <color indexed="10"/>
        <rFont val="新細明體"/>
        <family val="1"/>
        <charset val="136"/>
      </rPr>
      <t>非核准人數</t>
    </r>
    <r>
      <rPr>
        <sz val="12"/>
        <rFont val="新細明體"/>
        <family val="1"/>
        <charset val="136"/>
      </rPr>
      <t>。</t>
    </r>
    <phoneticPr fontId="4" type="noConversion"/>
  </si>
  <si>
    <t>　　　3.本表外裔配偶歸化（取得）國籍係指核准人數，並自78年7月起統計。</t>
    <phoneticPr fontId="4" type="noConversion"/>
  </si>
  <si>
    <t>　　　4.本表外裔配偶歸化（取得）國籍者在尚未申請取得臺灣地區居留證前與外僑居留會有重複列計情形。</t>
    <phoneticPr fontId="4" type="noConversion"/>
  </si>
  <si>
    <t>　　　5.「未詳」係指居住地址不詳。</t>
    <phoneticPr fontId="4" type="noConversion"/>
  </si>
  <si>
    <t>各縣市外裔、外籍配偶人數按國籍分與大陸（含港澳）配偶人數</t>
    <phoneticPr fontId="4" type="noConversion"/>
  </si>
  <si>
    <t>單位：人；％</t>
    <phoneticPr fontId="4" type="noConversion"/>
  </si>
  <si>
    <t>區域別</t>
    <phoneticPr fontId="4" type="noConversion"/>
  </si>
  <si>
    <t>外　　　裔　　、　　外　　　籍　　　配　　　偶　　（　原　　屬　）　　國　　　籍</t>
    <phoneticPr fontId="4" type="noConversion"/>
  </si>
  <si>
    <t>大陸、港澳地區配偶</t>
    <phoneticPr fontId="4" type="noConversion"/>
  </si>
  <si>
    <t>合　　　計</t>
    <phoneticPr fontId="4" type="noConversion"/>
  </si>
  <si>
    <t>越　　　南</t>
    <phoneticPr fontId="4" type="noConversion"/>
  </si>
  <si>
    <t>印　　　尼</t>
    <phoneticPr fontId="4" type="noConversion"/>
  </si>
  <si>
    <t>泰　　　國</t>
    <phoneticPr fontId="4" type="noConversion"/>
  </si>
  <si>
    <t>菲　律　賓</t>
    <phoneticPr fontId="4" type="noConversion"/>
  </si>
  <si>
    <t>柬　埔　寨</t>
    <phoneticPr fontId="4" type="noConversion"/>
  </si>
  <si>
    <t>日　　　本</t>
    <phoneticPr fontId="4" type="noConversion"/>
  </si>
  <si>
    <t>韓　　　國</t>
    <phoneticPr fontId="4" type="noConversion"/>
  </si>
  <si>
    <t>其他國家</t>
    <phoneticPr fontId="4" type="noConversion"/>
  </si>
  <si>
    <t>大陸地區</t>
    <phoneticPr fontId="4" type="noConversion"/>
  </si>
  <si>
    <t>港澳地區</t>
    <phoneticPr fontId="4" type="noConversion"/>
  </si>
  <si>
    <t>人  數</t>
    <phoneticPr fontId="4" type="noConversion"/>
  </si>
  <si>
    <t>％</t>
    <phoneticPr fontId="4" type="noConversion"/>
  </si>
  <si>
    <t>％</t>
    <phoneticPr fontId="4" type="noConversion"/>
  </si>
  <si>
    <t>人  數</t>
    <phoneticPr fontId="4" type="noConversion"/>
  </si>
  <si>
    <t>％</t>
    <phoneticPr fontId="4" type="noConversion"/>
  </si>
  <si>
    <t>人  數</t>
    <phoneticPr fontId="4" type="noConversion"/>
  </si>
  <si>
    <t>％</t>
    <phoneticPr fontId="4" type="noConversion"/>
  </si>
  <si>
    <t>未　詳</t>
    <phoneticPr fontId="4" type="noConversion"/>
  </si>
  <si>
    <t>資料來源：本部移民署與戶政司。</t>
    <phoneticPr fontId="4" type="noConversion"/>
  </si>
  <si>
    <t>內政部移民署110年11月15日編製</t>
    <phoneticPr fontId="4" type="noConversion"/>
  </si>
  <si>
    <t>說明：1.本表外裔配偶係指外國籍者歸化（取得）我國國籍人數，外籍配偶係指外僑居留者持有效外僑居留證及永久居留證人數。</t>
    <phoneticPr fontId="4" type="noConversion"/>
  </si>
  <si>
    <t>　　　2.本表大陸、港澳地區配偶係指向本部移民署申請入境之人數。</t>
    <phoneticPr fontId="4" type="noConversion"/>
  </si>
  <si>
    <r>
      <t>　　　</t>
    </r>
    <r>
      <rPr>
        <sz val="12"/>
        <rFont val="新細明體"/>
        <family val="1"/>
        <charset val="136"/>
      </rPr>
      <t>3.</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7月起統計）及外僑居留，惟歸化（取得）國籍者在尚未申請取得臺灣地區居留證前與外僑居留會有重複列計情形。</t>
    </r>
    <r>
      <rPr>
        <sz val="12"/>
        <rFont val="新細明體"/>
        <family val="1"/>
        <charset val="136"/>
      </rPr>
      <t/>
    </r>
    <phoneticPr fontId="4" type="noConversion"/>
  </si>
  <si>
    <t>各縣市外裔、外籍配偶人數按性別及原屬國籍分</t>
    <phoneticPr fontId="4" type="noConversion"/>
  </si>
  <si>
    <t>單位：人</t>
    <phoneticPr fontId="4" type="noConversion"/>
  </si>
  <si>
    <t>外　　　裔　　、　　外　　　籍　　　配　　　偶　　（　原　　屬　）　　國　　　籍</t>
    <phoneticPr fontId="4" type="noConversion"/>
  </si>
  <si>
    <t>菲　律　賓</t>
    <phoneticPr fontId="4" type="noConversion"/>
  </si>
  <si>
    <t>其他國家</t>
    <phoneticPr fontId="4" type="noConversion"/>
  </si>
  <si>
    <t>男</t>
    <phoneticPr fontId="4" type="noConversion"/>
  </si>
  <si>
    <t>女</t>
    <phoneticPr fontId="4" type="noConversion"/>
  </si>
  <si>
    <t>計</t>
    <phoneticPr fontId="4" type="noConversion"/>
  </si>
  <si>
    <t>男</t>
    <phoneticPr fontId="4" type="noConversion"/>
  </si>
  <si>
    <t>資料來源：本部移民署與戶政司。</t>
    <phoneticPr fontId="4" type="noConversion"/>
  </si>
  <si>
    <t>內政部移民署110年11月15日編製</t>
    <phoneticPr fontId="4" type="noConversion"/>
  </si>
  <si>
    <r>
      <t>　　　</t>
    </r>
    <r>
      <rPr>
        <sz val="12"/>
        <rFont val="新細明體"/>
        <family val="1"/>
        <charset val="136"/>
      </rPr>
      <t>2.</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8月起統計）及外僑居留，惟歸化（取得）國籍者在尚未申請取得臺灣地區居留證前與外僑居留會有重複列計情形。</t>
    </r>
    <r>
      <rPr>
        <sz val="12"/>
        <rFont val="新細明體"/>
        <family val="1"/>
        <charset val="136"/>
      </rPr>
      <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</si>
</sst>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76" formatCode="#,##0;\-#,##0;&quot;－&quot;"/>
    <numFmt numFmtId="177" formatCode="#,##0_);[Red]\(#,##0\)"/>
    <numFmt numFmtId="178" formatCode="#,##0.00;\-#,##0.00;&quot;－&quot;"/>
  </numFmts>
  <fonts count="10" x14ac:knownFonts="1">
    <font>
      <sz val="12"/>
      <name val="新細明體"/>
      <family val="1"/>
      <charset val="136"/>
    </font>
    <font>
      <sz val="12"/>
      <name val="新細明體"/>
      <family val="1"/>
      <charset val="136"/>
    </font>
    <font>
      <sz val="9"/>
      <name val="新細明體"/>
      <family val="2"/>
      <charset val="136"/>
      <scheme val="minor"/>
    </font>
    <font>
      <b/>
      <sz val="18"/>
      <name val="標楷體"/>
      <family val="4"/>
      <charset val="136"/>
    </font>
    <font>
      <sz val="9"/>
      <name val="新細明體"/>
      <family val="1"/>
      <charset val="136"/>
    </font>
    <font>
      <sz val="12"/>
      <color rgb="FFFF0000"/>
      <name val="新細明體"/>
      <family val="1"/>
      <charset val="136"/>
    </font>
    <font>
      <sz val="12"/>
      <color theme="4"/>
      <name val="新細明體"/>
      <family val="1"/>
      <charset val="136"/>
    </font>
    <font>
      <sz val="12"/>
      <color indexed="10"/>
      <name val="新細明體"/>
      <family val="1"/>
      <charset val="136"/>
    </font>
    <font>
      <sz val="12"/>
      <color indexed="81"/>
      <name val="新細明體"/>
      <family val="1"/>
      <charset val="136"/>
    </font>
    <font>
      <sz val="12"/>
      <color indexed="12"/>
      <name val="新細明體"/>
      <family val="1"/>
      <charset val="136"/>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44"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cellStyleXfs>
  <cellXfs count="157">
    <xf numFmtId="0" fontId="0" fillId="0" borderId="0" xfId="0"/>
    <xf numFmtId="0" fontId="1" fillId="0" borderId="0" xfId="2" applyFont="1">
      <alignment vertical="center"/>
    </xf>
    <xf numFmtId="0" fontId="3" fillId="0" borderId="0" xfId="2" applyFont="1" applyAlignment="1">
      <alignment vertical="top"/>
    </xf>
    <xf numFmtId="0" fontId="1" fillId="0" borderId="1" xfId="2" applyFont="1" applyBorder="1">
      <alignment vertical="center"/>
    </xf>
    <xf numFmtId="0" fontId="1" fillId="0" borderId="1" xfId="2" applyFont="1" applyBorder="1" applyAlignment="1">
      <alignment horizontal="right" vertical="center"/>
    </xf>
    <xf numFmtId="0" fontId="1" fillId="0" borderId="14" xfId="2" applyFont="1" applyBorder="1" applyAlignment="1">
      <alignment horizontal="center" vertical="center"/>
    </xf>
    <xf numFmtId="0" fontId="1" fillId="0" borderId="4" xfId="2" applyFont="1" applyBorder="1" applyAlignment="1">
      <alignment horizontal="center" vertical="center"/>
    </xf>
    <xf numFmtId="0" fontId="6" fillId="0" borderId="14" xfId="2" applyFont="1" applyBorder="1" applyAlignment="1">
      <alignment horizontal="center" vertical="center"/>
    </xf>
    <xf numFmtId="0" fontId="6" fillId="0" borderId="4" xfId="2" applyFont="1" applyBorder="1" applyAlignment="1">
      <alignment horizontal="center" vertical="center"/>
    </xf>
    <xf numFmtId="0" fontId="1" fillId="0" borderId="14" xfId="2" applyFont="1" applyFill="1" applyBorder="1" applyAlignment="1">
      <alignment horizontal="center" vertical="center"/>
    </xf>
    <xf numFmtId="0" fontId="1" fillId="2" borderId="0" xfId="2" applyFont="1" applyFill="1" applyAlignment="1">
      <alignment horizontal="center"/>
    </xf>
    <xf numFmtId="176" fontId="1" fillId="2" borderId="8" xfId="2" applyNumberFormat="1" applyFont="1" applyFill="1" applyBorder="1" applyAlignment="1"/>
    <xf numFmtId="176" fontId="1" fillId="2" borderId="9" xfId="2" applyNumberFormat="1" applyFont="1" applyFill="1" applyBorder="1" applyAlignment="1"/>
    <xf numFmtId="177" fontId="0" fillId="2" borderId="3" xfId="0" applyNumberFormat="1" applyFont="1" applyFill="1" applyBorder="1" applyAlignment="1"/>
    <xf numFmtId="0" fontId="1" fillId="2" borderId="0" xfId="2" applyFont="1" applyFill="1">
      <alignment vertical="center"/>
    </xf>
    <xf numFmtId="0" fontId="1" fillId="0" borderId="0" xfId="2" applyFont="1" applyAlignment="1">
      <alignment horizontal="center"/>
    </xf>
    <xf numFmtId="176" fontId="1" fillId="0" borderId="8" xfId="2" applyNumberFormat="1" applyFont="1" applyBorder="1" applyAlignment="1"/>
    <xf numFmtId="176" fontId="1" fillId="0" borderId="15" xfId="2" applyNumberFormat="1" applyFont="1" applyBorder="1" applyAlignment="1"/>
    <xf numFmtId="177" fontId="0" fillId="0" borderId="8" xfId="0" applyNumberFormat="1" applyFont="1" applyBorder="1" applyAlignment="1"/>
    <xf numFmtId="176" fontId="1" fillId="0" borderId="15" xfId="2" applyNumberFormat="1" applyFont="1" applyFill="1" applyBorder="1" applyAlignment="1"/>
    <xf numFmtId="0" fontId="0" fillId="0" borderId="0" xfId="2" applyFont="1" applyAlignment="1">
      <alignment horizontal="center"/>
    </xf>
    <xf numFmtId="0" fontId="1" fillId="0" borderId="0" xfId="2" applyFont="1" applyBorder="1" applyAlignment="1">
      <alignment horizontal="center"/>
    </xf>
    <xf numFmtId="0" fontId="1" fillId="0" borderId="0" xfId="2" applyFont="1" applyAlignment="1"/>
    <xf numFmtId="0" fontId="1" fillId="0" borderId="12" xfId="2" applyFont="1" applyBorder="1" applyAlignment="1">
      <alignment horizontal="center"/>
    </xf>
    <xf numFmtId="3" fontId="1" fillId="0" borderId="13" xfId="2" applyNumberFormat="1" applyFont="1" applyBorder="1" applyAlignment="1"/>
    <xf numFmtId="3" fontId="1" fillId="0" borderId="11" xfId="2" applyNumberFormat="1" applyFont="1" applyBorder="1" applyAlignment="1"/>
    <xf numFmtId="176" fontId="1" fillId="0" borderId="13" xfId="2" applyNumberFormat="1" applyFont="1" applyBorder="1" applyAlignment="1"/>
    <xf numFmtId="177" fontId="0" fillId="0" borderId="13" xfId="0" applyNumberFormat="1" applyFont="1" applyBorder="1" applyAlignment="1">
      <alignment vertical="center"/>
    </xf>
    <xf numFmtId="3" fontId="1" fillId="0" borderId="13" xfId="2" applyNumberFormat="1" applyFont="1" applyFill="1" applyBorder="1" applyAlignment="1"/>
    <xf numFmtId="0" fontId="0" fillId="0" borderId="0" xfId="2" applyFont="1" applyAlignment="1"/>
    <xf numFmtId="0" fontId="1" fillId="0" borderId="0" xfId="2" applyFont="1" applyAlignment="1">
      <alignment horizontal="right" vertical="center"/>
    </xf>
    <xf numFmtId="0" fontId="1" fillId="0" borderId="0" xfId="2" applyFont="1" applyFill="1">
      <alignment vertical="center"/>
    </xf>
    <xf numFmtId="177" fontId="0" fillId="0" borderId="10" xfId="0" applyNumberFormat="1" applyFont="1" applyBorder="1" applyAlignment="1">
      <alignment vertical="center"/>
    </xf>
    <xf numFmtId="0" fontId="1" fillId="0" borderId="10" xfId="2" applyFont="1" applyBorder="1">
      <alignment vertical="center"/>
    </xf>
    <xf numFmtId="0" fontId="1" fillId="0" borderId="10" xfId="2" applyFont="1" applyBorder="1" applyAlignment="1">
      <alignment horizontal="right" vertical="center"/>
    </xf>
    <xf numFmtId="0" fontId="1" fillId="0" borderId="0" xfId="2" applyFont="1" applyFill="1" applyBorder="1" applyAlignment="1"/>
    <xf numFmtId="0" fontId="0" fillId="0" borderId="0" xfId="2" applyFont="1" applyFill="1" applyBorder="1" applyAlignment="1"/>
    <xf numFmtId="0" fontId="0" fillId="0" borderId="0" xfId="2" applyFont="1">
      <alignment vertical="center"/>
    </xf>
    <xf numFmtId="0" fontId="1" fillId="0" borderId="0" xfId="2">
      <alignment vertical="center"/>
    </xf>
    <xf numFmtId="0" fontId="1" fillId="0" borderId="0" xfId="2" applyFill="1">
      <alignment vertical="center"/>
    </xf>
    <xf numFmtId="0" fontId="1" fillId="0" borderId="0" xfId="3" applyFont="1">
      <alignment vertical="center"/>
    </xf>
    <xf numFmtId="0" fontId="1" fillId="0" borderId="0" xfId="3" applyFont="1" applyFill="1">
      <alignment vertical="center"/>
    </xf>
    <xf numFmtId="0" fontId="1" fillId="0" borderId="1" xfId="3" applyBorder="1">
      <alignment vertical="center"/>
    </xf>
    <xf numFmtId="0" fontId="1" fillId="0" borderId="1" xfId="3" applyBorder="1" applyAlignment="1">
      <alignment vertical="center"/>
    </xf>
    <xf numFmtId="0" fontId="1" fillId="0" borderId="1" xfId="3" applyFont="1" applyBorder="1" applyAlignment="1">
      <alignment vertical="center"/>
    </xf>
    <xf numFmtId="0" fontId="1" fillId="0" borderId="0" xfId="3">
      <alignment vertical="center"/>
    </xf>
    <xf numFmtId="0" fontId="1" fillId="0" borderId="1" xfId="3" applyBorder="1" applyAlignment="1">
      <alignment horizontal="right" vertical="center"/>
    </xf>
    <xf numFmtId="0" fontId="1" fillId="0" borderId="0" xfId="3" applyFill="1">
      <alignment vertical="center"/>
    </xf>
    <xf numFmtId="0" fontId="1" fillId="0" borderId="14" xfId="3" applyBorder="1" applyAlignment="1">
      <alignment horizontal="center" vertical="center"/>
    </xf>
    <xf numFmtId="0" fontId="1" fillId="0" borderId="4" xfId="3"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xf>
    <xf numFmtId="0" fontId="1" fillId="0" borderId="0" xfId="3" applyAlignment="1">
      <alignment horizontal="center"/>
    </xf>
    <xf numFmtId="176" fontId="1" fillId="0" borderId="8" xfId="3" applyNumberFormat="1" applyBorder="1" applyAlignment="1"/>
    <xf numFmtId="178" fontId="1" fillId="0" borderId="3" xfId="3" applyNumberFormat="1" applyBorder="1" applyAlignment="1"/>
    <xf numFmtId="176" fontId="0" fillId="0" borderId="15" xfId="0" applyNumberFormat="1" applyBorder="1" applyAlignment="1"/>
    <xf numFmtId="176" fontId="0" fillId="0" borderId="8" xfId="0" applyNumberFormat="1" applyBorder="1" applyAlignment="1"/>
    <xf numFmtId="178" fontId="1" fillId="0" borderId="9" xfId="3" applyNumberFormat="1" applyBorder="1" applyAlignment="1"/>
    <xf numFmtId="178" fontId="1" fillId="0" borderId="8" xfId="3" applyNumberFormat="1" applyBorder="1" applyAlignment="1"/>
    <xf numFmtId="176" fontId="1" fillId="0" borderId="8" xfId="3" applyNumberFormat="1" applyFont="1" applyBorder="1" applyAlignment="1"/>
    <xf numFmtId="176" fontId="1" fillId="0" borderId="15" xfId="0" applyNumberFormat="1" applyFont="1" applyBorder="1" applyAlignment="1"/>
    <xf numFmtId="178" fontId="1" fillId="0" borderId="15" xfId="3" applyNumberFormat="1" applyBorder="1" applyAlignment="1"/>
    <xf numFmtId="0" fontId="1" fillId="0" borderId="0" xfId="3" applyFont="1" applyAlignment="1">
      <alignment horizontal="center"/>
    </xf>
    <xf numFmtId="0" fontId="1" fillId="0" borderId="12" xfId="3" applyBorder="1" applyAlignment="1">
      <alignment horizontal="center"/>
    </xf>
    <xf numFmtId="3" fontId="1" fillId="0" borderId="13" xfId="3" applyNumberFormat="1" applyBorder="1" applyAlignment="1"/>
    <xf numFmtId="4" fontId="1" fillId="0" borderId="13" xfId="3" applyNumberFormat="1" applyBorder="1" applyAlignment="1"/>
    <xf numFmtId="4" fontId="1" fillId="0" borderId="11" xfId="3" applyNumberFormat="1" applyBorder="1" applyAlignment="1"/>
    <xf numFmtId="0" fontId="1" fillId="0" borderId="0" xfId="3" applyAlignment="1">
      <alignment vertical="top"/>
    </xf>
    <xf numFmtId="0" fontId="1" fillId="0" borderId="0" xfId="3" applyFill="1" applyAlignment="1">
      <alignment vertical="top"/>
    </xf>
    <xf numFmtId="0" fontId="0" fillId="0" borderId="0" xfId="2" applyFont="1" applyBorder="1" applyAlignment="1"/>
    <xf numFmtId="44" fontId="1" fillId="0" borderId="0" xfId="1" applyFont="1" applyAlignment="1">
      <alignment vertical="center"/>
    </xf>
    <xf numFmtId="0" fontId="1" fillId="0" borderId="0" xfId="3" applyFont="1" applyBorder="1">
      <alignment vertical="center"/>
    </xf>
    <xf numFmtId="0" fontId="1" fillId="0" borderId="0" xfId="4" applyFont="1">
      <alignment vertical="center"/>
    </xf>
    <xf numFmtId="0" fontId="1" fillId="0" borderId="0" xfId="4" applyFont="1" applyFill="1">
      <alignment vertical="center"/>
    </xf>
    <xf numFmtId="0" fontId="1" fillId="0" borderId="1" xfId="4" applyBorder="1">
      <alignment vertical="center"/>
    </xf>
    <xf numFmtId="0" fontId="1" fillId="0" borderId="1" xfId="4" applyFont="1" applyBorder="1" applyAlignment="1">
      <alignment vertical="center"/>
    </xf>
    <xf numFmtId="0" fontId="1" fillId="0" borderId="1" xfId="4" applyBorder="1" applyAlignment="1">
      <alignment vertical="center"/>
    </xf>
    <xf numFmtId="0" fontId="1" fillId="0" borderId="1" xfId="4" applyBorder="1" applyAlignment="1">
      <alignment horizontal="right" vertical="center"/>
    </xf>
    <xf numFmtId="0" fontId="1" fillId="0" borderId="0" xfId="4">
      <alignment vertical="center"/>
    </xf>
    <xf numFmtId="0" fontId="1" fillId="0" borderId="0" xfId="4" applyFill="1">
      <alignment vertical="center"/>
    </xf>
    <xf numFmtId="0" fontId="1" fillId="0" borderId="14" xfId="4" applyFont="1" applyBorder="1" applyAlignment="1">
      <alignment horizontal="center" vertical="center"/>
    </xf>
    <xf numFmtId="0" fontId="1" fillId="0" borderId="4" xfId="4" applyFont="1" applyBorder="1" applyAlignment="1">
      <alignment horizontal="center" vertical="center"/>
    </xf>
    <xf numFmtId="0" fontId="1" fillId="0" borderId="0" xfId="4" applyAlignment="1">
      <alignment horizontal="center"/>
    </xf>
    <xf numFmtId="176" fontId="1" fillId="0" borderId="8" xfId="4" applyNumberFormat="1" applyBorder="1" applyAlignment="1"/>
    <xf numFmtId="176" fontId="1" fillId="0" borderId="9" xfId="4" applyNumberFormat="1" applyBorder="1" applyAlignment="1"/>
    <xf numFmtId="176" fontId="1" fillId="0" borderId="15" xfId="4" applyNumberFormat="1" applyBorder="1" applyAlignment="1"/>
    <xf numFmtId="0" fontId="1" fillId="0" borderId="0" xfId="4" applyFont="1" applyAlignment="1">
      <alignment horizontal="center"/>
    </xf>
    <xf numFmtId="0" fontId="9" fillId="0" borderId="0" xfId="4" applyFont="1">
      <alignment vertical="center"/>
    </xf>
    <xf numFmtId="0" fontId="9" fillId="0" borderId="0" xfId="4" applyFont="1" applyFill="1">
      <alignment vertical="center"/>
    </xf>
    <xf numFmtId="0" fontId="1" fillId="0" borderId="1" xfId="4" applyBorder="1" applyAlignment="1">
      <alignment horizontal="center" vertical="top"/>
    </xf>
    <xf numFmtId="176" fontId="1" fillId="0" borderId="13" xfId="4" applyNumberFormat="1" applyBorder="1" applyAlignment="1">
      <alignment vertical="top"/>
    </xf>
    <xf numFmtId="176" fontId="1" fillId="0" borderId="11" xfId="4" applyNumberFormat="1" applyBorder="1" applyAlignment="1">
      <alignment vertical="top"/>
    </xf>
    <xf numFmtId="0" fontId="1" fillId="0" borderId="0" xfId="4" applyAlignment="1">
      <alignment vertical="top"/>
    </xf>
    <xf numFmtId="0" fontId="1" fillId="0" borderId="0" xfId="4" applyFill="1" applyAlignment="1">
      <alignment vertical="top"/>
    </xf>
    <xf numFmtId="0" fontId="1" fillId="0" borderId="0" xfId="3" applyFont="1" applyBorder="1" applyAlignment="1">
      <alignment horizontal="right" vertical="center"/>
    </xf>
    <xf numFmtId="0" fontId="1" fillId="0" borderId="0" xfId="3" applyFont="1" applyFill="1" applyBorder="1" applyAlignment="1">
      <alignment vertical="top" wrapText="1"/>
    </xf>
    <xf numFmtId="0" fontId="1" fillId="0" borderId="0" xfId="4" applyBorder="1">
      <alignment vertical="center"/>
    </xf>
    <xf numFmtId="0" fontId="3" fillId="0" borderId="0" xfId="2" applyFont="1" applyAlignment="1">
      <alignment horizontal="center" vertical="top"/>
    </xf>
    <xf numFmtId="0" fontId="5" fillId="0" borderId="1" xfId="2" applyFont="1" applyBorder="1" applyAlignment="1">
      <alignment horizontal="center" vertical="center"/>
    </xf>
    <xf numFmtId="0" fontId="0" fillId="0" borderId="1" xfId="2" applyFont="1" applyBorder="1" applyAlignment="1">
      <alignment horizontal="center" vertical="center"/>
    </xf>
    <xf numFmtId="0" fontId="1" fillId="0" borderId="2" xfId="2" applyFont="1" applyBorder="1" applyAlignment="1">
      <alignment horizontal="center" vertical="center"/>
    </xf>
    <xf numFmtId="0" fontId="1" fillId="0" borderId="7" xfId="2" applyFont="1" applyBorder="1" applyAlignment="1">
      <alignment horizontal="center" vertical="center"/>
    </xf>
    <xf numFmtId="0" fontId="1" fillId="0" borderId="12" xfId="2" applyFont="1" applyBorder="1" applyAlignment="1">
      <alignment horizontal="center" vertical="center"/>
    </xf>
    <xf numFmtId="0" fontId="1" fillId="0" borderId="3" xfId="2" applyFont="1" applyBorder="1" applyAlignment="1">
      <alignment horizontal="center" vertical="center"/>
    </xf>
    <xf numFmtId="0" fontId="1" fillId="0" borderId="8" xfId="2" applyFont="1" applyBorder="1" applyAlignment="1">
      <alignment horizontal="center" vertical="center"/>
    </xf>
    <xf numFmtId="0" fontId="1" fillId="0" borderId="13" xfId="2" applyFont="1" applyBorder="1" applyAlignment="1">
      <alignment horizontal="center" vertical="center"/>
    </xf>
    <xf numFmtId="0" fontId="1" fillId="0" borderId="4" xfId="2" applyFont="1" applyBorder="1" applyAlignment="1">
      <alignment horizontal="center" vertical="center"/>
    </xf>
    <xf numFmtId="0" fontId="1" fillId="0" borderId="5" xfId="2" applyFont="1" applyBorder="1" applyAlignment="1">
      <alignment horizontal="center" vertical="center"/>
    </xf>
    <xf numFmtId="0" fontId="1" fillId="0" borderId="6" xfId="2" applyFont="1" applyBorder="1" applyAlignment="1">
      <alignment horizontal="center" vertical="center"/>
    </xf>
    <xf numFmtId="0" fontId="1" fillId="0" borderId="9" xfId="2" applyFont="1" applyBorder="1" applyAlignment="1">
      <alignment horizontal="center" vertical="center"/>
    </xf>
    <xf numFmtId="0" fontId="1" fillId="0" borderId="10" xfId="2" applyFont="1" applyBorder="1" applyAlignment="1">
      <alignment horizontal="center" vertical="center"/>
    </xf>
    <xf numFmtId="0" fontId="1" fillId="0" borderId="11" xfId="2" applyFont="1" applyBorder="1" applyAlignment="1">
      <alignment horizontal="center" vertical="center"/>
    </xf>
    <xf numFmtId="0" fontId="1" fillId="0" borderId="1" xfId="2" applyFont="1" applyBorder="1" applyAlignment="1">
      <alignment horizontal="center" vertical="center"/>
    </xf>
    <xf numFmtId="0" fontId="1" fillId="0" borderId="9" xfId="2" applyFont="1" applyBorder="1" applyAlignment="1">
      <alignment horizontal="center" vertical="center" wrapText="1"/>
    </xf>
    <xf numFmtId="0" fontId="1" fillId="0" borderId="10" xfId="2" applyFont="1" applyBorder="1" applyAlignment="1">
      <alignment horizontal="center" vertical="center" wrapText="1"/>
    </xf>
    <xf numFmtId="0" fontId="1" fillId="0" borderId="2" xfId="2" applyFont="1" applyBorder="1" applyAlignment="1">
      <alignment horizontal="center" vertical="center" wrapText="1"/>
    </xf>
    <xf numFmtId="0" fontId="1" fillId="0" borderId="11" xfId="2" applyFont="1" applyBorder="1" applyAlignment="1">
      <alignment horizontal="center" vertical="center" wrapText="1"/>
    </xf>
    <xf numFmtId="0" fontId="1" fillId="0" borderId="1" xfId="2" applyFont="1" applyBorder="1" applyAlignment="1">
      <alignment horizontal="center" vertical="center" wrapText="1"/>
    </xf>
    <xf numFmtId="0" fontId="1" fillId="0" borderId="12" xfId="2" applyFont="1" applyBorder="1" applyAlignment="1">
      <alignment horizontal="center" vertical="center" wrapText="1"/>
    </xf>
    <xf numFmtId="0" fontId="5" fillId="0" borderId="10" xfId="2" applyFont="1" applyBorder="1" applyAlignment="1">
      <alignment horizontal="center" vertical="center"/>
    </xf>
    <xf numFmtId="0" fontId="3" fillId="0" borderId="0" xfId="3" applyFont="1" applyAlignment="1">
      <alignment horizontal="center" vertical="top"/>
    </xf>
    <xf numFmtId="0" fontId="1" fillId="0" borderId="1" xfId="3" applyFont="1" applyBorder="1" applyAlignment="1">
      <alignment horizontal="center" vertical="center"/>
    </xf>
    <xf numFmtId="0" fontId="1" fillId="0" borderId="1" xfId="3" applyBorder="1" applyAlignment="1">
      <alignment horizontal="center" vertical="center"/>
    </xf>
    <xf numFmtId="0" fontId="1" fillId="0" borderId="5" xfId="3" applyBorder="1" applyAlignment="1">
      <alignment horizontal="center" vertical="center"/>
    </xf>
    <xf numFmtId="0" fontId="1" fillId="0" borderId="3" xfId="3" applyBorder="1" applyAlignment="1">
      <alignment horizontal="center" vertical="center"/>
    </xf>
    <xf numFmtId="0" fontId="1" fillId="0" borderId="8" xfId="3" applyBorder="1" applyAlignment="1">
      <alignment horizontal="center" vertical="center"/>
    </xf>
    <xf numFmtId="0" fontId="1" fillId="0" borderId="13" xfId="3" applyBorder="1" applyAlignment="1">
      <alignment horizontal="center" vertical="center"/>
    </xf>
    <xf numFmtId="0" fontId="1" fillId="0" borderId="9" xfId="3" applyFont="1" applyBorder="1" applyAlignment="1">
      <alignment horizontal="center" vertical="center"/>
    </xf>
    <xf numFmtId="0" fontId="1" fillId="0" borderId="10" xfId="3" applyFont="1" applyBorder="1" applyAlignment="1">
      <alignment horizontal="center" vertical="center"/>
    </xf>
    <xf numFmtId="0" fontId="1" fillId="0" borderId="2" xfId="3"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 fillId="0" borderId="11" xfId="3" applyFont="1" applyBorder="1" applyAlignment="1">
      <alignment horizontal="center" vertical="center"/>
    </xf>
    <xf numFmtId="0" fontId="1" fillId="0" borderId="12" xfId="3" applyFont="1" applyBorder="1" applyAlignment="1">
      <alignment horizontal="center" vertical="center"/>
    </xf>
    <xf numFmtId="0" fontId="1" fillId="0" borderId="9" xfId="3" applyBorder="1" applyAlignment="1">
      <alignment horizontal="center" vertical="center"/>
    </xf>
    <xf numFmtId="0" fontId="1" fillId="0" borderId="2" xfId="3" applyBorder="1" applyAlignment="1">
      <alignment horizontal="center" vertical="center"/>
    </xf>
    <xf numFmtId="0" fontId="1" fillId="0" borderId="11" xfId="3" applyBorder="1" applyAlignment="1">
      <alignment horizontal="center" vertical="center"/>
    </xf>
    <xf numFmtId="0" fontId="1" fillId="0" borderId="12" xfId="3"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10" xfId="3" applyFont="1" applyBorder="1" applyAlignment="1">
      <alignment horizontal="center" vertical="center"/>
    </xf>
    <xf numFmtId="0" fontId="1" fillId="0" borderId="9" xfId="4" applyFont="1" applyBorder="1" applyAlignment="1">
      <alignment horizontal="center" vertical="center"/>
    </xf>
    <xf numFmtId="0" fontId="1" fillId="0" borderId="10" xfId="4" applyFont="1" applyBorder="1" applyAlignment="1">
      <alignment horizontal="center" vertical="center"/>
    </xf>
    <xf numFmtId="0" fontId="1" fillId="0" borderId="2" xfId="4" applyFont="1" applyBorder="1" applyAlignment="1">
      <alignment horizontal="center" vertical="center"/>
    </xf>
    <xf numFmtId="0" fontId="1" fillId="0" borderId="11" xfId="4" applyFont="1" applyBorder="1" applyAlignment="1">
      <alignment horizontal="center" vertical="center"/>
    </xf>
    <xf numFmtId="0" fontId="1" fillId="0" borderId="1" xfId="4" applyFont="1" applyBorder="1" applyAlignment="1">
      <alignment horizontal="center" vertical="center"/>
    </xf>
    <xf numFmtId="0" fontId="1" fillId="0" borderId="12" xfId="4" applyFont="1" applyBorder="1" applyAlignment="1">
      <alignment horizontal="center" vertical="center"/>
    </xf>
    <xf numFmtId="0" fontId="0" fillId="0" borderId="0" xfId="3" applyFont="1" applyAlignment="1">
      <alignment horizontal="center" vertical="center"/>
    </xf>
    <xf numFmtId="0" fontId="1" fillId="0" borderId="0" xfId="3" applyFont="1" applyAlignment="1">
      <alignment horizontal="center" vertical="center"/>
    </xf>
    <xf numFmtId="0" fontId="3" fillId="0" borderId="0" xfId="4" applyFont="1" applyAlignment="1">
      <alignment horizontal="center" vertical="top"/>
    </xf>
    <xf numFmtId="0" fontId="1" fillId="0" borderId="1" xfId="4" applyBorder="1" applyAlignment="1">
      <alignment horizontal="center" vertical="center"/>
    </xf>
    <xf numFmtId="0" fontId="1" fillId="0" borderId="5" xfId="4" applyFont="1" applyBorder="1" applyAlignment="1">
      <alignment horizontal="center" vertical="center"/>
    </xf>
    <xf numFmtId="0" fontId="1" fillId="0" borderId="4" xfId="4" applyFont="1" applyBorder="1" applyAlignment="1">
      <alignment horizontal="center" vertical="center"/>
    </xf>
  </cellXfs>
  <cellStyles count="5">
    <cellStyle name="一般" xfId="0" builtinId="0"/>
    <cellStyle name="一般_92.10外籍與大陸配偶證件別及國籍別" xfId="2"/>
    <cellStyle name="一般_Book2" xfId="4"/>
    <cellStyle name="一般_母體名冊國籍別統計" xfId="3"/>
    <cellStyle name="貨幣"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37"/>
  <sheetViews>
    <sheetView showGridLines="0" tabSelected="1" zoomScale="70" zoomScaleNormal="70" zoomScaleSheetLayoutView="70" workbookViewId="0">
      <pane xSplit="1" ySplit="6" topLeftCell="B7" activePane="bottomRight" state="frozen"/>
      <selection activeCell="AA36" sqref="AA36"/>
      <selection pane="topRight" activeCell="AA36" sqref="AA36"/>
      <selection pane="bottomLeft" activeCell="AA36" sqref="AA36"/>
      <selection pane="bottomRight" activeCell="H19" sqref="H19"/>
    </sheetView>
  </sheetViews>
  <sheetFormatPr defaultColWidth="9" defaultRowHeight="16.5" x14ac:dyDescent="0.25"/>
  <cols>
    <col min="1" max="1" width="7.25" style="38" customWidth="1"/>
    <col min="2" max="3" width="9" style="38" bestFit="1" customWidth="1"/>
    <col min="4" max="4" width="7.875" style="38" bestFit="1" customWidth="1"/>
    <col min="5" max="6" width="9" style="38" bestFit="1" customWidth="1"/>
    <col min="7" max="7" width="6.75" style="38" bestFit="1" customWidth="1"/>
    <col min="8" max="8" width="9" style="38" bestFit="1" customWidth="1"/>
    <col min="9" max="11" width="7.875" style="38" bestFit="1" customWidth="1"/>
    <col min="12" max="12" width="9" style="38" bestFit="1" customWidth="1"/>
    <col min="13" max="13" width="7.875" style="38" bestFit="1" customWidth="1"/>
    <col min="14" max="15" width="9" style="38" bestFit="1" customWidth="1"/>
    <col min="16" max="16" width="6.75" style="38" bestFit="1" customWidth="1"/>
    <col min="17" max="17" width="7.875" style="38" bestFit="1" customWidth="1"/>
    <col min="18" max="18" width="9" style="38" bestFit="1" customWidth="1"/>
    <col min="19" max="19" width="6.75" style="38" bestFit="1" customWidth="1"/>
    <col min="20" max="20" width="9" style="38" bestFit="1" customWidth="1"/>
    <col min="21" max="21" width="7.875" style="38" bestFit="1" customWidth="1"/>
    <col min="22" max="22" width="6.75" style="38" bestFit="1" customWidth="1"/>
    <col min="23" max="24" width="7.875" style="38" bestFit="1" customWidth="1"/>
    <col min="25" max="25" width="6.75" style="38" bestFit="1" customWidth="1"/>
    <col min="26" max="26" width="7.875" style="38" bestFit="1" customWidth="1"/>
    <col min="27" max="27" width="9" style="38" bestFit="1" customWidth="1"/>
    <col min="28" max="28" width="6.75" style="38" bestFit="1" customWidth="1"/>
    <col min="29" max="29" width="8.625" style="38" customWidth="1"/>
    <col min="30" max="30" width="8.5" style="38" bestFit="1" customWidth="1"/>
    <col min="31" max="31" width="9" style="38" bestFit="1" customWidth="1"/>
    <col min="32" max="32" width="7.875" style="38" bestFit="1" customWidth="1"/>
    <col min="33" max="34" width="9" style="38" bestFit="1" customWidth="1"/>
    <col min="35" max="35" width="6.75" style="38" bestFit="1" customWidth="1"/>
    <col min="36" max="36" width="7.875" style="38" bestFit="1" customWidth="1"/>
    <col min="37" max="37" width="9" style="38" bestFit="1" customWidth="1"/>
    <col min="38" max="38" width="6.75" style="38" bestFit="1" customWidth="1"/>
    <col min="39" max="39" width="9" style="38" bestFit="1" customWidth="1"/>
    <col min="40" max="40" width="7.875" style="38" bestFit="1" customWidth="1"/>
    <col min="41" max="41" width="6.75" style="38" bestFit="1" customWidth="1"/>
    <col min="42" max="42" width="7.875" style="38" bestFit="1" customWidth="1"/>
    <col min="43" max="43" width="8.5" style="38" bestFit="1" customWidth="1"/>
    <col min="44" max="44" width="7.5" style="38" bestFit="1" customWidth="1"/>
    <col min="45" max="45" width="8.5" style="38" bestFit="1" customWidth="1"/>
    <col min="46" max="46" width="9" style="38" bestFit="1" customWidth="1"/>
    <col min="47" max="47" width="7.5" style="38" bestFit="1" customWidth="1"/>
    <col min="48" max="48" width="9.625" style="38" bestFit="1" customWidth="1"/>
    <col min="49" max="49" width="7.875" style="39" bestFit="1" customWidth="1"/>
    <col min="50" max="50" width="8" style="38" customWidth="1"/>
    <col min="51" max="54" width="6.75" style="38" bestFit="1" customWidth="1"/>
    <col min="55" max="55" width="7.875" style="38" bestFit="1" customWidth="1"/>
    <col min="56" max="56" width="7.5" style="38" bestFit="1" customWidth="1"/>
    <col min="57" max="57" width="8.375" style="38" customWidth="1"/>
    <col min="58" max="16384" width="9" style="38"/>
  </cols>
  <sheetData>
    <row r="1" spans="1:57" s="1" customFormat="1" ht="30.2" customHeight="1" x14ac:dyDescent="0.25">
      <c r="B1" s="2"/>
      <c r="C1" s="97" t="s">
        <v>0</v>
      </c>
      <c r="D1" s="97"/>
      <c r="E1" s="97"/>
      <c r="F1" s="97"/>
      <c r="G1" s="97"/>
      <c r="H1" s="97"/>
      <c r="I1" s="97"/>
      <c r="J1" s="97"/>
      <c r="K1" s="97"/>
      <c r="L1" s="97"/>
      <c r="M1" s="97"/>
      <c r="N1" s="97"/>
      <c r="O1" s="97"/>
      <c r="P1" s="97"/>
      <c r="Q1" s="97"/>
      <c r="R1" s="97"/>
      <c r="S1" s="97"/>
      <c r="T1" s="97"/>
      <c r="U1" s="97"/>
      <c r="V1" s="97"/>
      <c r="W1" s="97"/>
      <c r="X1" s="97"/>
      <c r="Y1" s="97"/>
      <c r="Z1" s="97"/>
      <c r="AA1" s="97"/>
      <c r="AB1" s="2"/>
      <c r="AC1" s="2"/>
      <c r="AE1" s="97" t="s">
        <v>1</v>
      </c>
      <c r="AF1" s="97"/>
      <c r="AG1" s="97"/>
      <c r="AH1" s="97"/>
      <c r="AI1" s="97"/>
      <c r="AJ1" s="97"/>
      <c r="AK1" s="97"/>
      <c r="AL1" s="97"/>
      <c r="AM1" s="97"/>
      <c r="AN1" s="97"/>
      <c r="AO1" s="97"/>
      <c r="AP1" s="97"/>
      <c r="AQ1" s="97"/>
      <c r="AR1" s="97"/>
      <c r="AS1" s="97"/>
      <c r="AT1" s="97"/>
      <c r="AU1" s="97"/>
      <c r="AV1" s="97"/>
      <c r="AW1" s="97"/>
      <c r="AX1" s="97"/>
      <c r="AY1" s="97"/>
      <c r="AZ1" s="97"/>
      <c r="BA1" s="97"/>
      <c r="BB1" s="97"/>
      <c r="BC1" s="97"/>
    </row>
    <row r="2" spans="1:57" s="1" customFormat="1" ht="20.100000000000001" customHeight="1" x14ac:dyDescent="0.25">
      <c r="A2" s="3"/>
      <c r="B2" s="3"/>
      <c r="C2" s="98" t="s">
        <v>2</v>
      </c>
      <c r="D2" s="98"/>
      <c r="E2" s="98"/>
      <c r="F2" s="98"/>
      <c r="G2" s="98"/>
      <c r="H2" s="98"/>
      <c r="I2" s="98"/>
      <c r="J2" s="98"/>
      <c r="K2" s="98"/>
      <c r="L2" s="98"/>
      <c r="M2" s="98"/>
      <c r="N2" s="98"/>
      <c r="O2" s="98"/>
      <c r="P2" s="98"/>
      <c r="Q2" s="98"/>
      <c r="R2" s="98"/>
      <c r="S2" s="98"/>
      <c r="T2" s="98"/>
      <c r="U2" s="98"/>
      <c r="V2" s="98"/>
      <c r="W2" s="98"/>
      <c r="X2" s="98"/>
      <c r="Y2" s="98"/>
      <c r="Z2" s="98"/>
      <c r="AA2" s="98"/>
      <c r="AB2" s="4"/>
      <c r="AC2" s="4" t="s">
        <v>3</v>
      </c>
      <c r="AD2" s="3"/>
      <c r="AE2" s="99" t="s">
        <v>4</v>
      </c>
      <c r="AF2" s="99"/>
      <c r="AG2" s="99"/>
      <c r="AH2" s="99"/>
      <c r="AI2" s="99"/>
      <c r="AJ2" s="99"/>
      <c r="AK2" s="99"/>
      <c r="AL2" s="99"/>
      <c r="AM2" s="99"/>
      <c r="AN2" s="99"/>
      <c r="AO2" s="99"/>
      <c r="AP2" s="99"/>
      <c r="AQ2" s="99"/>
      <c r="AR2" s="99"/>
      <c r="AS2" s="99"/>
      <c r="AT2" s="99"/>
      <c r="AU2" s="99"/>
      <c r="AV2" s="99"/>
      <c r="AW2" s="99"/>
      <c r="AX2" s="99"/>
      <c r="AY2" s="99"/>
      <c r="AZ2" s="99"/>
      <c r="BA2" s="99"/>
      <c r="BB2" s="99"/>
      <c r="BC2" s="99"/>
      <c r="BD2" s="4"/>
      <c r="BE2" s="4" t="s">
        <v>5</v>
      </c>
    </row>
    <row r="3" spans="1:57" s="1" customFormat="1" ht="20.100000000000001" customHeight="1" x14ac:dyDescent="0.25">
      <c r="A3" s="100" t="s">
        <v>6</v>
      </c>
      <c r="B3" s="103" t="s">
        <v>7</v>
      </c>
      <c r="C3" s="106" t="s">
        <v>8</v>
      </c>
      <c r="D3" s="107"/>
      <c r="E3" s="107"/>
      <c r="F3" s="107"/>
      <c r="G3" s="107"/>
      <c r="H3" s="107"/>
      <c r="I3" s="107"/>
      <c r="J3" s="107"/>
      <c r="K3" s="108"/>
      <c r="L3" s="106" t="s">
        <v>9</v>
      </c>
      <c r="M3" s="107"/>
      <c r="N3" s="107"/>
      <c r="O3" s="107"/>
      <c r="P3" s="107"/>
      <c r="Q3" s="107"/>
      <c r="R3" s="107"/>
      <c r="S3" s="107"/>
      <c r="T3" s="107"/>
      <c r="U3" s="107"/>
      <c r="V3" s="107"/>
      <c r="W3" s="107"/>
      <c r="X3" s="107"/>
      <c r="Y3" s="107"/>
      <c r="Z3" s="107"/>
      <c r="AA3" s="107"/>
      <c r="AB3" s="107"/>
      <c r="AC3" s="107"/>
      <c r="AD3" s="100" t="s">
        <v>10</v>
      </c>
      <c r="AE3" s="106" t="s">
        <v>11</v>
      </c>
      <c r="AF3" s="107"/>
      <c r="AG3" s="107"/>
      <c r="AH3" s="107"/>
      <c r="AI3" s="107"/>
      <c r="AJ3" s="107"/>
      <c r="AK3" s="107"/>
      <c r="AL3" s="107"/>
      <c r="AM3" s="107"/>
      <c r="AN3" s="107"/>
      <c r="AO3" s="107"/>
      <c r="AP3" s="107"/>
      <c r="AQ3" s="107"/>
      <c r="AR3" s="107"/>
      <c r="AS3" s="107"/>
      <c r="AT3" s="107"/>
      <c r="AU3" s="107"/>
      <c r="AV3" s="108"/>
      <c r="AW3" s="106" t="s">
        <v>12</v>
      </c>
      <c r="AX3" s="107"/>
      <c r="AY3" s="107"/>
      <c r="AZ3" s="107"/>
      <c r="BA3" s="107"/>
      <c r="BB3" s="107"/>
      <c r="BC3" s="107"/>
      <c r="BD3" s="107"/>
      <c r="BE3" s="107"/>
    </row>
    <row r="4" spans="1:57" s="1" customFormat="1" ht="20.100000000000001" customHeight="1" x14ac:dyDescent="0.25">
      <c r="A4" s="101"/>
      <c r="B4" s="104"/>
      <c r="C4" s="109" t="s">
        <v>13</v>
      </c>
      <c r="D4" s="110"/>
      <c r="E4" s="100"/>
      <c r="F4" s="109" t="s">
        <v>14</v>
      </c>
      <c r="G4" s="110"/>
      <c r="H4" s="100"/>
      <c r="I4" s="109" t="s">
        <v>15</v>
      </c>
      <c r="J4" s="110"/>
      <c r="K4" s="100"/>
      <c r="L4" s="109" t="s">
        <v>13</v>
      </c>
      <c r="M4" s="110"/>
      <c r="N4" s="100"/>
      <c r="O4" s="113" t="s">
        <v>16</v>
      </c>
      <c r="P4" s="114"/>
      <c r="Q4" s="115"/>
      <c r="R4" s="106" t="s">
        <v>17</v>
      </c>
      <c r="S4" s="107"/>
      <c r="T4" s="107"/>
      <c r="U4" s="107"/>
      <c r="V4" s="107"/>
      <c r="W4" s="107"/>
      <c r="X4" s="107"/>
      <c r="Y4" s="107"/>
      <c r="Z4" s="108"/>
      <c r="AA4" s="109" t="s">
        <v>18</v>
      </c>
      <c r="AB4" s="110"/>
      <c r="AC4" s="110"/>
      <c r="AD4" s="101"/>
      <c r="AE4" s="109" t="s">
        <v>19</v>
      </c>
      <c r="AF4" s="110"/>
      <c r="AG4" s="100"/>
      <c r="AH4" s="113" t="s">
        <v>20</v>
      </c>
      <c r="AI4" s="114"/>
      <c r="AJ4" s="115"/>
      <c r="AK4" s="106" t="s">
        <v>21</v>
      </c>
      <c r="AL4" s="107"/>
      <c r="AM4" s="107"/>
      <c r="AN4" s="107"/>
      <c r="AO4" s="107"/>
      <c r="AP4" s="107"/>
      <c r="AQ4" s="107"/>
      <c r="AR4" s="107"/>
      <c r="AS4" s="108"/>
      <c r="AT4" s="109" t="s">
        <v>22</v>
      </c>
      <c r="AU4" s="110"/>
      <c r="AV4" s="100"/>
      <c r="AW4" s="109" t="s">
        <v>23</v>
      </c>
      <c r="AX4" s="110"/>
      <c r="AY4" s="100"/>
      <c r="AZ4" s="109" t="s">
        <v>24</v>
      </c>
      <c r="BA4" s="110"/>
      <c r="BB4" s="100"/>
      <c r="BC4" s="109" t="s">
        <v>25</v>
      </c>
      <c r="BD4" s="110"/>
      <c r="BE4" s="110"/>
    </row>
    <row r="5" spans="1:57" s="1" customFormat="1" ht="20.100000000000001" customHeight="1" x14ac:dyDescent="0.25">
      <c r="A5" s="101"/>
      <c r="B5" s="104"/>
      <c r="C5" s="111"/>
      <c r="D5" s="112"/>
      <c r="E5" s="102"/>
      <c r="F5" s="111"/>
      <c r="G5" s="112"/>
      <c r="H5" s="102"/>
      <c r="I5" s="111"/>
      <c r="J5" s="112"/>
      <c r="K5" s="102"/>
      <c r="L5" s="111"/>
      <c r="M5" s="112"/>
      <c r="N5" s="102"/>
      <c r="O5" s="116"/>
      <c r="P5" s="117"/>
      <c r="Q5" s="118"/>
      <c r="R5" s="106" t="s">
        <v>26</v>
      </c>
      <c r="S5" s="107"/>
      <c r="T5" s="108"/>
      <c r="U5" s="106" t="s">
        <v>27</v>
      </c>
      <c r="V5" s="107"/>
      <c r="W5" s="108"/>
      <c r="X5" s="106" t="s">
        <v>28</v>
      </c>
      <c r="Y5" s="107"/>
      <c r="Z5" s="108"/>
      <c r="AA5" s="111"/>
      <c r="AB5" s="112"/>
      <c r="AC5" s="112"/>
      <c r="AD5" s="101"/>
      <c r="AE5" s="111"/>
      <c r="AF5" s="112"/>
      <c r="AG5" s="102"/>
      <c r="AH5" s="116"/>
      <c r="AI5" s="117"/>
      <c r="AJ5" s="118"/>
      <c r="AK5" s="106" t="s">
        <v>29</v>
      </c>
      <c r="AL5" s="107"/>
      <c r="AM5" s="108"/>
      <c r="AN5" s="106" t="s">
        <v>30</v>
      </c>
      <c r="AO5" s="107"/>
      <c r="AP5" s="108"/>
      <c r="AQ5" s="106" t="s">
        <v>31</v>
      </c>
      <c r="AR5" s="107"/>
      <c r="AS5" s="108"/>
      <c r="AT5" s="111"/>
      <c r="AU5" s="112"/>
      <c r="AV5" s="102"/>
      <c r="AW5" s="111"/>
      <c r="AX5" s="112"/>
      <c r="AY5" s="102"/>
      <c r="AZ5" s="111"/>
      <c r="BA5" s="112"/>
      <c r="BB5" s="102"/>
      <c r="BC5" s="111"/>
      <c r="BD5" s="112"/>
      <c r="BE5" s="112"/>
    </row>
    <row r="6" spans="1:57" s="1" customFormat="1" ht="20.100000000000001" customHeight="1" x14ac:dyDescent="0.25">
      <c r="A6" s="102"/>
      <c r="B6" s="105"/>
      <c r="C6" s="5" t="s">
        <v>32</v>
      </c>
      <c r="D6" s="5" t="s">
        <v>33</v>
      </c>
      <c r="E6" s="5" t="s">
        <v>34</v>
      </c>
      <c r="F6" s="5" t="s">
        <v>35</v>
      </c>
      <c r="G6" s="5" t="s">
        <v>33</v>
      </c>
      <c r="H6" s="5" t="s">
        <v>34</v>
      </c>
      <c r="I6" s="5" t="s">
        <v>32</v>
      </c>
      <c r="J6" s="5" t="s">
        <v>33</v>
      </c>
      <c r="K6" s="5" t="s">
        <v>34</v>
      </c>
      <c r="L6" s="5" t="s">
        <v>32</v>
      </c>
      <c r="M6" s="5" t="s">
        <v>33</v>
      </c>
      <c r="N6" s="5" t="s">
        <v>34</v>
      </c>
      <c r="O6" s="5" t="s">
        <v>32</v>
      </c>
      <c r="P6" s="5" t="s">
        <v>33</v>
      </c>
      <c r="Q6" s="5" t="s">
        <v>34</v>
      </c>
      <c r="R6" s="5" t="s">
        <v>35</v>
      </c>
      <c r="S6" s="5" t="s">
        <v>33</v>
      </c>
      <c r="T6" s="5" t="s">
        <v>34</v>
      </c>
      <c r="U6" s="5" t="s">
        <v>32</v>
      </c>
      <c r="V6" s="5" t="s">
        <v>33</v>
      </c>
      <c r="W6" s="5" t="s">
        <v>34</v>
      </c>
      <c r="X6" s="5" t="s">
        <v>32</v>
      </c>
      <c r="Y6" s="5" t="s">
        <v>33</v>
      </c>
      <c r="Z6" s="5" t="s">
        <v>36</v>
      </c>
      <c r="AA6" s="5" t="s">
        <v>32</v>
      </c>
      <c r="AB6" s="5" t="s">
        <v>33</v>
      </c>
      <c r="AC6" s="6" t="s">
        <v>36</v>
      </c>
      <c r="AD6" s="102"/>
      <c r="AE6" s="5" t="s">
        <v>32</v>
      </c>
      <c r="AF6" s="5" t="s">
        <v>33</v>
      </c>
      <c r="AG6" s="5" t="s">
        <v>34</v>
      </c>
      <c r="AH6" s="5" t="s">
        <v>32</v>
      </c>
      <c r="AI6" s="7" t="s">
        <v>33</v>
      </c>
      <c r="AJ6" s="7" t="s">
        <v>34</v>
      </c>
      <c r="AK6" s="5" t="s">
        <v>32</v>
      </c>
      <c r="AL6" s="5" t="s">
        <v>33</v>
      </c>
      <c r="AM6" s="5" t="s">
        <v>34</v>
      </c>
      <c r="AN6" s="5" t="s">
        <v>32</v>
      </c>
      <c r="AO6" s="7" t="s">
        <v>33</v>
      </c>
      <c r="AP6" s="7" t="s">
        <v>34</v>
      </c>
      <c r="AQ6" s="5" t="s">
        <v>32</v>
      </c>
      <c r="AR6" s="7" t="s">
        <v>33</v>
      </c>
      <c r="AS6" s="7" t="s">
        <v>34</v>
      </c>
      <c r="AT6" s="5" t="s">
        <v>32</v>
      </c>
      <c r="AU6" s="7" t="s">
        <v>33</v>
      </c>
      <c r="AV6" s="8" t="s">
        <v>34</v>
      </c>
      <c r="AW6" s="9" t="s">
        <v>32</v>
      </c>
      <c r="AX6" s="5" t="s">
        <v>33</v>
      </c>
      <c r="AY6" s="5" t="s">
        <v>34</v>
      </c>
      <c r="AZ6" s="5" t="s">
        <v>35</v>
      </c>
      <c r="BA6" s="7" t="s">
        <v>33</v>
      </c>
      <c r="BB6" s="7" t="s">
        <v>34</v>
      </c>
      <c r="BC6" s="5" t="s">
        <v>32</v>
      </c>
      <c r="BD6" s="7" t="s">
        <v>33</v>
      </c>
      <c r="BE6" s="8" t="s">
        <v>34</v>
      </c>
    </row>
    <row r="7" spans="1:57" s="14" customFormat="1" ht="30.2" customHeight="1" x14ac:dyDescent="0.25">
      <c r="A7" s="10" t="s">
        <v>7</v>
      </c>
      <c r="B7" s="11">
        <f>SUM(C7,L7)</f>
        <v>569063</v>
      </c>
      <c r="C7" s="11">
        <f>SUM(C8:C30)</f>
        <v>197545</v>
      </c>
      <c r="D7" s="11">
        <f t="shared" ref="D7:T7" si="0">SUM(D8:D30)</f>
        <v>24561</v>
      </c>
      <c r="E7" s="11">
        <f t="shared" si="0"/>
        <v>172984</v>
      </c>
      <c r="F7" s="11">
        <f>SUM(F8:F30)</f>
        <v>133716</v>
      </c>
      <c r="G7" s="11">
        <f t="shared" si="0"/>
        <v>2198</v>
      </c>
      <c r="H7" s="11">
        <f t="shared" si="0"/>
        <v>131518</v>
      </c>
      <c r="I7" s="11">
        <f>SUM(I8:I30)</f>
        <v>63829</v>
      </c>
      <c r="J7" s="11">
        <f t="shared" si="0"/>
        <v>22363</v>
      </c>
      <c r="K7" s="11">
        <f t="shared" si="0"/>
        <v>41466</v>
      </c>
      <c r="L7" s="11">
        <f>SUM(L8:L30)</f>
        <v>371518</v>
      </c>
      <c r="M7" s="11">
        <f t="shared" si="0"/>
        <v>28054</v>
      </c>
      <c r="N7" s="11">
        <f t="shared" si="0"/>
        <v>343464</v>
      </c>
      <c r="O7" s="11">
        <v>106544</v>
      </c>
      <c r="P7" s="11">
        <v>8583</v>
      </c>
      <c r="Q7" s="11">
        <v>97961</v>
      </c>
      <c r="R7" s="11">
        <f t="shared" si="0"/>
        <v>114877</v>
      </c>
      <c r="S7" s="11">
        <f t="shared" si="0"/>
        <v>10474</v>
      </c>
      <c r="T7" s="11">
        <f t="shared" si="0"/>
        <v>104403</v>
      </c>
      <c r="U7" s="11">
        <v>72052</v>
      </c>
      <c r="V7" s="11">
        <v>6182</v>
      </c>
      <c r="W7" s="11">
        <v>65870</v>
      </c>
      <c r="X7" s="11">
        <v>42825</v>
      </c>
      <c r="Y7" s="11">
        <v>4292</v>
      </c>
      <c r="Z7" s="11">
        <v>38533</v>
      </c>
      <c r="AA7" s="11">
        <v>150097</v>
      </c>
      <c r="AB7" s="11">
        <v>8997</v>
      </c>
      <c r="AC7" s="12">
        <v>141100</v>
      </c>
      <c r="AD7" s="10" t="s">
        <v>7</v>
      </c>
      <c r="AE7" s="11">
        <f>SUM(AE8:AE30)</f>
        <v>351772</v>
      </c>
      <c r="AF7" s="11">
        <f>SUM(AF8:AF30)</f>
        <v>19468</v>
      </c>
      <c r="AG7" s="11">
        <f>SUM(AG8:AG30)</f>
        <v>332304</v>
      </c>
      <c r="AH7" s="11">
        <v>106544</v>
      </c>
      <c r="AI7" s="11">
        <v>8583</v>
      </c>
      <c r="AJ7" s="11">
        <v>97961</v>
      </c>
      <c r="AK7" s="11">
        <f>SUM(AK8:AK30)</f>
        <v>109972</v>
      </c>
      <c r="AL7" s="11">
        <f>SUM(AL8:AL30)</f>
        <v>7987</v>
      </c>
      <c r="AM7" s="11">
        <f>SUM(AM8:AM30)</f>
        <v>101985</v>
      </c>
      <c r="AN7" s="11">
        <v>72052</v>
      </c>
      <c r="AO7" s="11">
        <v>6182</v>
      </c>
      <c r="AP7" s="11">
        <v>65870</v>
      </c>
      <c r="AQ7" s="13">
        <v>37920</v>
      </c>
      <c r="AR7" s="13">
        <v>1805</v>
      </c>
      <c r="AS7" s="13">
        <v>36115</v>
      </c>
      <c r="AT7" s="11">
        <v>135256</v>
      </c>
      <c r="AU7" s="13">
        <v>2898</v>
      </c>
      <c r="AV7" s="13">
        <v>132358</v>
      </c>
      <c r="AW7" s="11">
        <f>SUM(AW8:AW30)</f>
        <v>19746</v>
      </c>
      <c r="AX7" s="11">
        <f>SUM(AX8:AX30)</f>
        <v>8586</v>
      </c>
      <c r="AY7" s="11">
        <f>SUM(AY8:AY30)</f>
        <v>11160</v>
      </c>
      <c r="AZ7" s="11">
        <v>4905</v>
      </c>
      <c r="BA7" s="11">
        <v>2487</v>
      </c>
      <c r="BB7" s="11">
        <v>2418</v>
      </c>
      <c r="BC7" s="11">
        <v>14841</v>
      </c>
      <c r="BD7" s="13">
        <v>6099</v>
      </c>
      <c r="BE7" s="13">
        <v>8742</v>
      </c>
    </row>
    <row r="8" spans="1:57" s="1" customFormat="1" ht="30.2" customHeight="1" x14ac:dyDescent="0.25">
      <c r="A8" s="15" t="s">
        <v>37</v>
      </c>
      <c r="B8" s="16">
        <f t="shared" ref="B8:B30" si="1">SUM(C8,L8)</f>
        <v>110918</v>
      </c>
      <c r="C8" s="17">
        <f t="shared" ref="C8:C30" si="2">SUM(D8:E8)</f>
        <v>35186</v>
      </c>
      <c r="D8" s="16">
        <f t="shared" ref="D8:E30" si="3">SUM(G8,J8)</f>
        <v>5342</v>
      </c>
      <c r="E8" s="16">
        <f t="shared" si="3"/>
        <v>29844</v>
      </c>
      <c r="F8" s="17">
        <f t="shared" ref="F8:F30" si="4">SUM(G8:H8)</f>
        <v>21232</v>
      </c>
      <c r="G8" s="16">
        <v>597</v>
      </c>
      <c r="H8" s="16">
        <v>20635</v>
      </c>
      <c r="I8" s="17">
        <f t="shared" ref="I8:I30" si="5">SUM(J8:K8)</f>
        <v>13954</v>
      </c>
      <c r="J8" s="16">
        <v>4745</v>
      </c>
      <c r="K8" s="16">
        <v>9209</v>
      </c>
      <c r="L8" s="17">
        <f t="shared" ref="L8:L30" si="6">SUM(M8:N8)</f>
        <v>75732</v>
      </c>
      <c r="M8" s="17">
        <f t="shared" ref="M8:N30" si="7">SUM(P8,S8,AB8)</f>
        <v>7634</v>
      </c>
      <c r="N8" s="17">
        <f t="shared" si="7"/>
        <v>68098</v>
      </c>
      <c r="O8" s="17">
        <v>19863</v>
      </c>
      <c r="P8" s="16">
        <v>1921</v>
      </c>
      <c r="Q8" s="16">
        <v>17942</v>
      </c>
      <c r="R8" s="17">
        <f t="shared" ref="R8:R30" si="8">SUM(S8:T8)</f>
        <v>24564</v>
      </c>
      <c r="S8" s="17">
        <f t="shared" ref="S8:T30" si="9">SUM(V8,Y8)</f>
        <v>2582</v>
      </c>
      <c r="T8" s="17">
        <f t="shared" si="9"/>
        <v>21982</v>
      </c>
      <c r="U8" s="17">
        <v>15515</v>
      </c>
      <c r="V8" s="17">
        <v>1429</v>
      </c>
      <c r="W8" s="17">
        <v>14086</v>
      </c>
      <c r="X8" s="17">
        <v>9049</v>
      </c>
      <c r="Y8" s="16">
        <v>1153</v>
      </c>
      <c r="Z8" s="16">
        <v>7896</v>
      </c>
      <c r="AA8" s="17">
        <v>31305</v>
      </c>
      <c r="AB8" s="16">
        <v>3131</v>
      </c>
      <c r="AC8" s="17">
        <v>28174</v>
      </c>
      <c r="AD8" s="15" t="s">
        <v>37</v>
      </c>
      <c r="AE8" s="17">
        <f t="shared" ref="AE8:AE30" si="10">SUM(AF8:AG8)</f>
        <v>69384</v>
      </c>
      <c r="AF8" s="17">
        <f t="shared" ref="AF8:AG30" si="11">SUM(AI8,AL8,AU8)</f>
        <v>4659</v>
      </c>
      <c r="AG8" s="17">
        <f t="shared" si="11"/>
        <v>64725</v>
      </c>
      <c r="AH8" s="16">
        <v>19863</v>
      </c>
      <c r="AI8" s="16">
        <v>1921</v>
      </c>
      <c r="AJ8" s="16">
        <v>17942</v>
      </c>
      <c r="AK8" s="17">
        <f t="shared" ref="AK8:AK30" si="12">SUM(AL8:AM8)</f>
        <v>23322</v>
      </c>
      <c r="AL8" s="17">
        <f t="shared" ref="AL8:AM30" si="13">SUM(AO8,AR8)</f>
        <v>1905</v>
      </c>
      <c r="AM8" s="17">
        <f t="shared" si="13"/>
        <v>21417</v>
      </c>
      <c r="AN8" s="16">
        <v>15515</v>
      </c>
      <c r="AO8" s="16">
        <v>1429</v>
      </c>
      <c r="AP8" s="16">
        <v>14086</v>
      </c>
      <c r="AQ8" s="18">
        <v>7807</v>
      </c>
      <c r="AR8" s="18">
        <v>476</v>
      </c>
      <c r="AS8" s="18">
        <v>7331</v>
      </c>
      <c r="AT8" s="16">
        <v>26199</v>
      </c>
      <c r="AU8" s="18">
        <v>833</v>
      </c>
      <c r="AV8" s="18">
        <v>25366</v>
      </c>
      <c r="AW8" s="19">
        <f t="shared" ref="AW8:AW30" si="14">SUM(AX8:AY8)</f>
        <v>6348</v>
      </c>
      <c r="AX8" s="17">
        <f t="shared" ref="AX8:AY30" si="15">SUM(BA8,BD8)</f>
        <v>2975</v>
      </c>
      <c r="AY8" s="17">
        <f t="shared" si="15"/>
        <v>3373</v>
      </c>
      <c r="AZ8" s="17">
        <v>1242</v>
      </c>
      <c r="BA8" s="16">
        <v>677</v>
      </c>
      <c r="BB8" s="16">
        <v>565</v>
      </c>
      <c r="BC8" s="16">
        <v>5106</v>
      </c>
      <c r="BD8" s="18">
        <v>2298</v>
      </c>
      <c r="BE8" s="18">
        <v>2808</v>
      </c>
    </row>
    <row r="9" spans="1:57" s="1" customFormat="1" ht="15.95" customHeight="1" x14ac:dyDescent="0.25">
      <c r="A9" s="15" t="s">
        <v>38</v>
      </c>
      <c r="B9" s="16">
        <f t="shared" si="1"/>
        <v>64046</v>
      </c>
      <c r="C9" s="17">
        <f t="shared" si="2"/>
        <v>16092</v>
      </c>
      <c r="D9" s="16">
        <f t="shared" si="3"/>
        <v>4962</v>
      </c>
      <c r="E9" s="16">
        <f t="shared" si="3"/>
        <v>11130</v>
      </c>
      <c r="F9" s="17">
        <f t="shared" si="4"/>
        <v>6714</v>
      </c>
      <c r="G9" s="16">
        <v>286</v>
      </c>
      <c r="H9" s="16">
        <v>6428</v>
      </c>
      <c r="I9" s="17">
        <f t="shared" si="5"/>
        <v>9378</v>
      </c>
      <c r="J9" s="16">
        <v>4676</v>
      </c>
      <c r="K9" s="16">
        <v>4702</v>
      </c>
      <c r="L9" s="17">
        <f t="shared" si="6"/>
        <v>47954</v>
      </c>
      <c r="M9" s="17">
        <f t="shared" si="7"/>
        <v>5416</v>
      </c>
      <c r="N9" s="17">
        <f t="shared" si="7"/>
        <v>42538</v>
      </c>
      <c r="O9" s="17">
        <v>12197</v>
      </c>
      <c r="P9" s="16">
        <v>1290</v>
      </c>
      <c r="Q9" s="16">
        <v>10907</v>
      </c>
      <c r="R9" s="17">
        <f t="shared" si="8"/>
        <v>16720</v>
      </c>
      <c r="S9" s="17">
        <f t="shared" si="9"/>
        <v>2077</v>
      </c>
      <c r="T9" s="17">
        <f t="shared" si="9"/>
        <v>14643</v>
      </c>
      <c r="U9" s="17">
        <v>10253</v>
      </c>
      <c r="V9" s="17">
        <v>1168</v>
      </c>
      <c r="W9" s="17">
        <v>9085</v>
      </c>
      <c r="X9" s="17">
        <v>6467</v>
      </c>
      <c r="Y9" s="16">
        <v>909</v>
      </c>
      <c r="Z9" s="16">
        <v>5558</v>
      </c>
      <c r="AA9" s="17">
        <v>19037</v>
      </c>
      <c r="AB9" s="16">
        <v>2049</v>
      </c>
      <c r="AC9" s="17">
        <v>16988</v>
      </c>
      <c r="AD9" s="15" t="s">
        <v>38</v>
      </c>
      <c r="AE9" s="17">
        <f t="shared" si="10"/>
        <v>43524</v>
      </c>
      <c r="AF9" s="17">
        <f t="shared" si="11"/>
        <v>3326</v>
      </c>
      <c r="AG9" s="17">
        <f t="shared" si="11"/>
        <v>40198</v>
      </c>
      <c r="AH9" s="16">
        <v>12197</v>
      </c>
      <c r="AI9" s="16">
        <v>1290</v>
      </c>
      <c r="AJ9" s="16">
        <v>10907</v>
      </c>
      <c r="AK9" s="17">
        <f t="shared" si="12"/>
        <v>15758</v>
      </c>
      <c r="AL9" s="17">
        <f t="shared" si="13"/>
        <v>1567</v>
      </c>
      <c r="AM9" s="17">
        <f t="shared" si="13"/>
        <v>14191</v>
      </c>
      <c r="AN9" s="16">
        <v>10253</v>
      </c>
      <c r="AO9" s="16">
        <v>1168</v>
      </c>
      <c r="AP9" s="16">
        <v>9085</v>
      </c>
      <c r="AQ9" s="18">
        <v>5505</v>
      </c>
      <c r="AR9" s="18">
        <v>399</v>
      </c>
      <c r="AS9" s="18">
        <v>5106</v>
      </c>
      <c r="AT9" s="16">
        <v>15569</v>
      </c>
      <c r="AU9" s="18">
        <v>469</v>
      </c>
      <c r="AV9" s="18">
        <v>15100</v>
      </c>
      <c r="AW9" s="19">
        <f t="shared" si="14"/>
        <v>4430</v>
      </c>
      <c r="AX9" s="17">
        <f t="shared" si="15"/>
        <v>2090</v>
      </c>
      <c r="AY9" s="17">
        <f t="shared" si="15"/>
        <v>2340</v>
      </c>
      <c r="AZ9" s="17">
        <v>962</v>
      </c>
      <c r="BA9" s="16">
        <v>510</v>
      </c>
      <c r="BB9" s="16">
        <v>452</v>
      </c>
      <c r="BC9" s="16">
        <v>3468</v>
      </c>
      <c r="BD9" s="18">
        <v>1580</v>
      </c>
      <c r="BE9" s="18">
        <v>1888</v>
      </c>
    </row>
    <row r="10" spans="1:57" s="1" customFormat="1" ht="15.95" customHeight="1" x14ac:dyDescent="0.25">
      <c r="A10" s="20" t="s">
        <v>39</v>
      </c>
      <c r="B10" s="16">
        <f t="shared" si="1"/>
        <v>63597</v>
      </c>
      <c r="C10" s="17">
        <f t="shared" si="2"/>
        <v>24225</v>
      </c>
      <c r="D10" s="16">
        <f t="shared" si="3"/>
        <v>3215</v>
      </c>
      <c r="E10" s="16">
        <f t="shared" si="3"/>
        <v>21010</v>
      </c>
      <c r="F10" s="17">
        <f t="shared" si="4"/>
        <v>15640</v>
      </c>
      <c r="G10" s="16">
        <v>456</v>
      </c>
      <c r="H10" s="16">
        <v>15184</v>
      </c>
      <c r="I10" s="17">
        <f t="shared" si="5"/>
        <v>8585</v>
      </c>
      <c r="J10" s="16">
        <v>2759</v>
      </c>
      <c r="K10" s="16">
        <v>5826</v>
      </c>
      <c r="L10" s="17">
        <f t="shared" si="6"/>
        <v>39372</v>
      </c>
      <c r="M10" s="17">
        <f t="shared" si="7"/>
        <v>3184</v>
      </c>
      <c r="N10" s="17">
        <f t="shared" si="7"/>
        <v>36188</v>
      </c>
      <c r="O10" s="17">
        <v>8924</v>
      </c>
      <c r="P10" s="16">
        <v>805</v>
      </c>
      <c r="Q10" s="16">
        <v>8119</v>
      </c>
      <c r="R10" s="17">
        <f t="shared" si="8"/>
        <v>12680</v>
      </c>
      <c r="S10" s="17">
        <f t="shared" si="9"/>
        <v>1225</v>
      </c>
      <c r="T10" s="17">
        <f t="shared" si="9"/>
        <v>11455</v>
      </c>
      <c r="U10" s="17">
        <v>7751</v>
      </c>
      <c r="V10" s="17">
        <v>720</v>
      </c>
      <c r="W10" s="17">
        <v>7031</v>
      </c>
      <c r="X10" s="17">
        <v>4929</v>
      </c>
      <c r="Y10" s="16">
        <v>505</v>
      </c>
      <c r="Z10" s="16">
        <v>4424</v>
      </c>
      <c r="AA10" s="17">
        <v>17768</v>
      </c>
      <c r="AB10" s="16">
        <v>1154</v>
      </c>
      <c r="AC10" s="17">
        <v>16614</v>
      </c>
      <c r="AD10" s="20" t="s">
        <v>40</v>
      </c>
      <c r="AE10" s="17">
        <f t="shared" si="10"/>
        <v>37473</v>
      </c>
      <c r="AF10" s="17">
        <f t="shared" si="11"/>
        <v>2391</v>
      </c>
      <c r="AG10" s="17">
        <f t="shared" si="11"/>
        <v>35082</v>
      </c>
      <c r="AH10" s="16">
        <v>8924</v>
      </c>
      <c r="AI10" s="16">
        <v>805</v>
      </c>
      <c r="AJ10" s="16">
        <v>8119</v>
      </c>
      <c r="AK10" s="17">
        <f t="shared" si="12"/>
        <v>12175</v>
      </c>
      <c r="AL10" s="17">
        <f t="shared" si="13"/>
        <v>968</v>
      </c>
      <c r="AM10" s="17">
        <f t="shared" si="13"/>
        <v>11207</v>
      </c>
      <c r="AN10" s="16">
        <v>7751</v>
      </c>
      <c r="AO10" s="16">
        <v>720</v>
      </c>
      <c r="AP10" s="16">
        <v>7031</v>
      </c>
      <c r="AQ10" s="18">
        <v>4424</v>
      </c>
      <c r="AR10" s="18">
        <v>248</v>
      </c>
      <c r="AS10" s="18">
        <v>4176</v>
      </c>
      <c r="AT10" s="16">
        <v>16374</v>
      </c>
      <c r="AU10" s="18">
        <v>618</v>
      </c>
      <c r="AV10" s="18">
        <v>15756</v>
      </c>
      <c r="AW10" s="19">
        <f t="shared" si="14"/>
        <v>1899</v>
      </c>
      <c r="AX10" s="17">
        <f t="shared" si="15"/>
        <v>793</v>
      </c>
      <c r="AY10" s="17">
        <f t="shared" si="15"/>
        <v>1106</v>
      </c>
      <c r="AZ10" s="17">
        <v>505</v>
      </c>
      <c r="BA10" s="16">
        <v>257</v>
      </c>
      <c r="BB10" s="16">
        <v>248</v>
      </c>
      <c r="BC10" s="16">
        <v>1394</v>
      </c>
      <c r="BD10" s="18">
        <v>536</v>
      </c>
      <c r="BE10" s="18">
        <v>858</v>
      </c>
    </row>
    <row r="11" spans="1:57" s="1" customFormat="1" ht="30.2" customHeight="1" x14ac:dyDescent="0.25">
      <c r="A11" s="15" t="s">
        <v>41</v>
      </c>
      <c r="B11" s="16">
        <f t="shared" si="1"/>
        <v>59658</v>
      </c>
      <c r="C11" s="17">
        <f t="shared" si="2"/>
        <v>20168</v>
      </c>
      <c r="D11" s="16">
        <f t="shared" si="3"/>
        <v>3033</v>
      </c>
      <c r="E11" s="16">
        <f t="shared" si="3"/>
        <v>17135</v>
      </c>
      <c r="F11" s="17">
        <f t="shared" si="4"/>
        <v>13122</v>
      </c>
      <c r="G11" s="16">
        <v>220</v>
      </c>
      <c r="H11" s="16">
        <v>12902</v>
      </c>
      <c r="I11" s="17">
        <f t="shared" si="5"/>
        <v>7046</v>
      </c>
      <c r="J11" s="16">
        <v>2813</v>
      </c>
      <c r="K11" s="16">
        <v>4233</v>
      </c>
      <c r="L11" s="17">
        <f t="shared" si="6"/>
        <v>39490</v>
      </c>
      <c r="M11" s="17">
        <f t="shared" si="7"/>
        <v>2466</v>
      </c>
      <c r="N11" s="17">
        <f t="shared" si="7"/>
        <v>37024</v>
      </c>
      <c r="O11" s="17">
        <v>12098</v>
      </c>
      <c r="P11" s="16">
        <v>633</v>
      </c>
      <c r="Q11" s="16">
        <v>11465</v>
      </c>
      <c r="R11" s="17">
        <f t="shared" si="8"/>
        <v>12969</v>
      </c>
      <c r="S11" s="17">
        <f t="shared" si="9"/>
        <v>1152</v>
      </c>
      <c r="T11" s="17">
        <f t="shared" si="9"/>
        <v>11817</v>
      </c>
      <c r="U11" s="17">
        <v>8085</v>
      </c>
      <c r="V11" s="17">
        <v>685</v>
      </c>
      <c r="W11" s="17">
        <v>7400</v>
      </c>
      <c r="X11" s="17">
        <v>4884</v>
      </c>
      <c r="Y11" s="16">
        <v>467</v>
      </c>
      <c r="Z11" s="16">
        <v>4417</v>
      </c>
      <c r="AA11" s="17">
        <v>14423</v>
      </c>
      <c r="AB11" s="16">
        <v>681</v>
      </c>
      <c r="AC11" s="17">
        <v>13742</v>
      </c>
      <c r="AD11" s="15" t="s">
        <v>41</v>
      </c>
      <c r="AE11" s="17">
        <f t="shared" si="10"/>
        <v>37585</v>
      </c>
      <c r="AF11" s="17">
        <f t="shared" si="11"/>
        <v>1671</v>
      </c>
      <c r="AG11" s="17">
        <f t="shared" si="11"/>
        <v>35914</v>
      </c>
      <c r="AH11" s="16">
        <v>12098</v>
      </c>
      <c r="AI11" s="16">
        <v>633</v>
      </c>
      <c r="AJ11" s="16">
        <v>11465</v>
      </c>
      <c r="AK11" s="17">
        <f t="shared" si="12"/>
        <v>12361</v>
      </c>
      <c r="AL11" s="17">
        <f t="shared" si="13"/>
        <v>854</v>
      </c>
      <c r="AM11" s="17">
        <f t="shared" si="13"/>
        <v>11507</v>
      </c>
      <c r="AN11" s="16">
        <v>8085</v>
      </c>
      <c r="AO11" s="16">
        <v>685</v>
      </c>
      <c r="AP11" s="16">
        <v>7400</v>
      </c>
      <c r="AQ11" s="18">
        <v>4276</v>
      </c>
      <c r="AR11" s="18">
        <v>169</v>
      </c>
      <c r="AS11" s="18">
        <v>4107</v>
      </c>
      <c r="AT11" s="16">
        <v>13126</v>
      </c>
      <c r="AU11" s="18">
        <v>184</v>
      </c>
      <c r="AV11" s="18">
        <v>12942</v>
      </c>
      <c r="AW11" s="19">
        <f t="shared" si="14"/>
        <v>1905</v>
      </c>
      <c r="AX11" s="17">
        <f t="shared" si="15"/>
        <v>795</v>
      </c>
      <c r="AY11" s="17">
        <f t="shared" si="15"/>
        <v>1110</v>
      </c>
      <c r="AZ11" s="17">
        <v>608</v>
      </c>
      <c r="BA11" s="16">
        <v>298</v>
      </c>
      <c r="BB11" s="16">
        <v>310</v>
      </c>
      <c r="BC11" s="16">
        <v>1297</v>
      </c>
      <c r="BD11" s="18">
        <v>497</v>
      </c>
      <c r="BE11" s="18">
        <v>800</v>
      </c>
    </row>
    <row r="12" spans="1:57" s="1" customFormat="1" ht="15.95" customHeight="1" x14ac:dyDescent="0.25">
      <c r="A12" s="15" t="s">
        <v>42</v>
      </c>
      <c r="B12" s="16">
        <f t="shared" si="1"/>
        <v>35329</v>
      </c>
      <c r="C12" s="17">
        <f t="shared" si="2"/>
        <v>12696</v>
      </c>
      <c r="D12" s="16">
        <f t="shared" si="3"/>
        <v>1405</v>
      </c>
      <c r="E12" s="16">
        <f t="shared" si="3"/>
        <v>11291</v>
      </c>
      <c r="F12" s="17">
        <f t="shared" si="4"/>
        <v>9085</v>
      </c>
      <c r="G12" s="16">
        <v>81</v>
      </c>
      <c r="H12" s="16">
        <v>9004</v>
      </c>
      <c r="I12" s="17">
        <f t="shared" si="5"/>
        <v>3611</v>
      </c>
      <c r="J12" s="16">
        <v>1324</v>
      </c>
      <c r="K12" s="16">
        <v>2287</v>
      </c>
      <c r="L12" s="17">
        <f t="shared" si="6"/>
        <v>22633</v>
      </c>
      <c r="M12" s="17">
        <f t="shared" si="7"/>
        <v>1391</v>
      </c>
      <c r="N12" s="17">
        <f t="shared" si="7"/>
        <v>21242</v>
      </c>
      <c r="O12" s="17">
        <v>6189</v>
      </c>
      <c r="P12" s="16">
        <v>519</v>
      </c>
      <c r="Q12" s="16">
        <v>5670</v>
      </c>
      <c r="R12" s="17">
        <f t="shared" si="8"/>
        <v>6912</v>
      </c>
      <c r="S12" s="17">
        <f t="shared" si="9"/>
        <v>527</v>
      </c>
      <c r="T12" s="17">
        <f t="shared" si="9"/>
        <v>6385</v>
      </c>
      <c r="U12" s="17">
        <v>4389</v>
      </c>
      <c r="V12" s="17">
        <v>322</v>
      </c>
      <c r="W12" s="17">
        <v>4067</v>
      </c>
      <c r="X12" s="17">
        <v>2523</v>
      </c>
      <c r="Y12" s="16">
        <v>205</v>
      </c>
      <c r="Z12" s="16">
        <v>2318</v>
      </c>
      <c r="AA12" s="17">
        <v>9532</v>
      </c>
      <c r="AB12" s="16">
        <v>345</v>
      </c>
      <c r="AC12" s="17">
        <v>9187</v>
      </c>
      <c r="AD12" s="15" t="s">
        <v>42</v>
      </c>
      <c r="AE12" s="17">
        <f t="shared" si="10"/>
        <v>21824</v>
      </c>
      <c r="AF12" s="17">
        <f t="shared" si="11"/>
        <v>1057</v>
      </c>
      <c r="AG12" s="17">
        <f t="shared" si="11"/>
        <v>20767</v>
      </c>
      <c r="AH12" s="16">
        <v>6189</v>
      </c>
      <c r="AI12" s="16">
        <v>519</v>
      </c>
      <c r="AJ12" s="16">
        <v>5670</v>
      </c>
      <c r="AK12" s="17">
        <f t="shared" si="12"/>
        <v>6654</v>
      </c>
      <c r="AL12" s="17">
        <f t="shared" si="13"/>
        <v>399</v>
      </c>
      <c r="AM12" s="17">
        <f t="shared" si="13"/>
        <v>6255</v>
      </c>
      <c r="AN12" s="16">
        <v>4389</v>
      </c>
      <c r="AO12" s="16">
        <v>322</v>
      </c>
      <c r="AP12" s="16">
        <v>4067</v>
      </c>
      <c r="AQ12" s="18">
        <v>2265</v>
      </c>
      <c r="AR12" s="18">
        <v>77</v>
      </c>
      <c r="AS12" s="18">
        <v>2188</v>
      </c>
      <c r="AT12" s="16">
        <v>8981</v>
      </c>
      <c r="AU12" s="18">
        <v>139</v>
      </c>
      <c r="AV12" s="18">
        <v>8842</v>
      </c>
      <c r="AW12" s="19">
        <f t="shared" si="14"/>
        <v>809</v>
      </c>
      <c r="AX12" s="17">
        <f t="shared" si="15"/>
        <v>334</v>
      </c>
      <c r="AY12" s="17">
        <f t="shared" si="15"/>
        <v>475</v>
      </c>
      <c r="AZ12" s="17">
        <v>258</v>
      </c>
      <c r="BA12" s="16">
        <v>128</v>
      </c>
      <c r="BB12" s="16">
        <v>130</v>
      </c>
      <c r="BC12" s="16">
        <v>551</v>
      </c>
      <c r="BD12" s="18">
        <v>206</v>
      </c>
      <c r="BE12" s="18">
        <v>345</v>
      </c>
    </row>
    <row r="13" spans="1:57" s="1" customFormat="1" ht="15.95" customHeight="1" x14ac:dyDescent="0.25">
      <c r="A13" s="15" t="s">
        <v>43</v>
      </c>
      <c r="B13" s="16">
        <f t="shared" si="1"/>
        <v>64317</v>
      </c>
      <c r="C13" s="17">
        <f t="shared" si="2"/>
        <v>19704</v>
      </c>
      <c r="D13" s="16">
        <f t="shared" si="3"/>
        <v>2111</v>
      </c>
      <c r="E13" s="16">
        <f t="shared" si="3"/>
        <v>17593</v>
      </c>
      <c r="F13" s="17">
        <f t="shared" si="4"/>
        <v>13980</v>
      </c>
      <c r="G13" s="16">
        <v>159</v>
      </c>
      <c r="H13" s="16">
        <v>13821</v>
      </c>
      <c r="I13" s="17">
        <f t="shared" si="5"/>
        <v>5724</v>
      </c>
      <c r="J13" s="16">
        <v>1952</v>
      </c>
      <c r="K13" s="16">
        <v>3772</v>
      </c>
      <c r="L13" s="17">
        <f t="shared" si="6"/>
        <v>44613</v>
      </c>
      <c r="M13" s="17">
        <f t="shared" si="7"/>
        <v>2732</v>
      </c>
      <c r="N13" s="17">
        <f t="shared" si="7"/>
        <v>41881</v>
      </c>
      <c r="O13" s="17">
        <v>16322</v>
      </c>
      <c r="P13" s="16">
        <v>1119</v>
      </c>
      <c r="Q13" s="16">
        <v>15203</v>
      </c>
      <c r="R13" s="17">
        <f t="shared" si="8"/>
        <v>11658</v>
      </c>
      <c r="S13" s="17">
        <f t="shared" si="9"/>
        <v>999</v>
      </c>
      <c r="T13" s="17">
        <f t="shared" si="9"/>
        <v>10659</v>
      </c>
      <c r="U13" s="17">
        <v>7316</v>
      </c>
      <c r="V13" s="17">
        <v>625</v>
      </c>
      <c r="W13" s="17">
        <v>6691</v>
      </c>
      <c r="X13" s="17">
        <v>4342</v>
      </c>
      <c r="Y13" s="16">
        <v>374</v>
      </c>
      <c r="Z13" s="16">
        <v>3968</v>
      </c>
      <c r="AA13" s="17">
        <v>16633</v>
      </c>
      <c r="AB13" s="16">
        <v>614</v>
      </c>
      <c r="AC13" s="17">
        <v>16019</v>
      </c>
      <c r="AD13" s="15" t="s">
        <v>43</v>
      </c>
      <c r="AE13" s="17">
        <f t="shared" si="10"/>
        <v>43019</v>
      </c>
      <c r="AF13" s="17">
        <f t="shared" si="11"/>
        <v>2078</v>
      </c>
      <c r="AG13" s="17">
        <f t="shared" si="11"/>
        <v>40941</v>
      </c>
      <c r="AH13" s="16">
        <v>16322</v>
      </c>
      <c r="AI13" s="16">
        <v>1119</v>
      </c>
      <c r="AJ13" s="16">
        <v>15203</v>
      </c>
      <c r="AK13" s="17">
        <f t="shared" si="12"/>
        <v>11181</v>
      </c>
      <c r="AL13" s="17">
        <f t="shared" si="13"/>
        <v>765</v>
      </c>
      <c r="AM13" s="17">
        <f t="shared" si="13"/>
        <v>10416</v>
      </c>
      <c r="AN13" s="16">
        <v>7316</v>
      </c>
      <c r="AO13" s="16">
        <v>625</v>
      </c>
      <c r="AP13" s="16">
        <v>6691</v>
      </c>
      <c r="AQ13" s="18">
        <v>3865</v>
      </c>
      <c r="AR13" s="18">
        <v>140</v>
      </c>
      <c r="AS13" s="18">
        <v>3725</v>
      </c>
      <c r="AT13" s="16">
        <v>15516</v>
      </c>
      <c r="AU13" s="18">
        <v>194</v>
      </c>
      <c r="AV13" s="18">
        <v>15322</v>
      </c>
      <c r="AW13" s="19">
        <f t="shared" si="14"/>
        <v>1594</v>
      </c>
      <c r="AX13" s="17">
        <f t="shared" si="15"/>
        <v>654</v>
      </c>
      <c r="AY13" s="17">
        <f t="shared" si="15"/>
        <v>940</v>
      </c>
      <c r="AZ13" s="17">
        <v>477</v>
      </c>
      <c r="BA13" s="16">
        <v>234</v>
      </c>
      <c r="BB13" s="16">
        <v>243</v>
      </c>
      <c r="BC13" s="16">
        <v>1117</v>
      </c>
      <c r="BD13" s="18">
        <v>420</v>
      </c>
      <c r="BE13" s="18">
        <v>697</v>
      </c>
    </row>
    <row r="14" spans="1:57" s="1" customFormat="1" ht="30.2" customHeight="1" x14ac:dyDescent="0.25">
      <c r="A14" s="15" t="s">
        <v>44</v>
      </c>
      <c r="B14" s="16">
        <f t="shared" si="1"/>
        <v>9060</v>
      </c>
      <c r="C14" s="17">
        <f t="shared" si="2"/>
        <v>3731</v>
      </c>
      <c r="D14" s="16">
        <f t="shared" si="3"/>
        <v>291</v>
      </c>
      <c r="E14" s="16">
        <f t="shared" si="3"/>
        <v>3440</v>
      </c>
      <c r="F14" s="17">
        <f t="shared" si="4"/>
        <v>2812</v>
      </c>
      <c r="G14" s="16">
        <v>21</v>
      </c>
      <c r="H14" s="16">
        <v>2791</v>
      </c>
      <c r="I14" s="17">
        <f t="shared" si="5"/>
        <v>919</v>
      </c>
      <c r="J14" s="16">
        <v>270</v>
      </c>
      <c r="K14" s="16">
        <v>649</v>
      </c>
      <c r="L14" s="17">
        <f t="shared" si="6"/>
        <v>5329</v>
      </c>
      <c r="M14" s="17">
        <f t="shared" si="7"/>
        <v>244</v>
      </c>
      <c r="N14" s="17">
        <f t="shared" si="7"/>
        <v>5085</v>
      </c>
      <c r="O14" s="17">
        <v>1303</v>
      </c>
      <c r="P14" s="16">
        <v>66</v>
      </c>
      <c r="Q14" s="16">
        <v>1237</v>
      </c>
      <c r="R14" s="17">
        <f t="shared" si="8"/>
        <v>1849</v>
      </c>
      <c r="S14" s="17">
        <f t="shared" si="9"/>
        <v>116</v>
      </c>
      <c r="T14" s="17">
        <f t="shared" si="9"/>
        <v>1733</v>
      </c>
      <c r="U14" s="17">
        <v>1223</v>
      </c>
      <c r="V14" s="17">
        <v>71</v>
      </c>
      <c r="W14" s="17">
        <v>1152</v>
      </c>
      <c r="X14" s="17">
        <v>626</v>
      </c>
      <c r="Y14" s="16">
        <v>45</v>
      </c>
      <c r="Z14" s="16">
        <v>581</v>
      </c>
      <c r="AA14" s="17">
        <v>2177</v>
      </c>
      <c r="AB14" s="16">
        <v>62</v>
      </c>
      <c r="AC14" s="17">
        <v>2115</v>
      </c>
      <c r="AD14" s="15" t="s">
        <v>44</v>
      </c>
      <c r="AE14" s="17">
        <f t="shared" si="10"/>
        <v>5154</v>
      </c>
      <c r="AF14" s="17">
        <f t="shared" si="11"/>
        <v>180</v>
      </c>
      <c r="AG14" s="17">
        <f t="shared" si="11"/>
        <v>4974</v>
      </c>
      <c r="AH14" s="16">
        <v>1303</v>
      </c>
      <c r="AI14" s="16">
        <v>66</v>
      </c>
      <c r="AJ14" s="16">
        <v>1237</v>
      </c>
      <c r="AK14" s="17">
        <f t="shared" si="12"/>
        <v>1801</v>
      </c>
      <c r="AL14" s="17">
        <f t="shared" si="13"/>
        <v>90</v>
      </c>
      <c r="AM14" s="17">
        <f t="shared" si="13"/>
        <v>1711</v>
      </c>
      <c r="AN14" s="16">
        <v>1223</v>
      </c>
      <c r="AO14" s="16">
        <v>71</v>
      </c>
      <c r="AP14" s="16">
        <v>1152</v>
      </c>
      <c r="AQ14" s="18">
        <v>578</v>
      </c>
      <c r="AR14" s="18">
        <v>19</v>
      </c>
      <c r="AS14" s="18">
        <v>559</v>
      </c>
      <c r="AT14" s="16">
        <v>2050</v>
      </c>
      <c r="AU14" s="18">
        <v>24</v>
      </c>
      <c r="AV14" s="18">
        <v>2026</v>
      </c>
      <c r="AW14" s="19">
        <f t="shared" si="14"/>
        <v>175</v>
      </c>
      <c r="AX14" s="17">
        <f t="shared" si="15"/>
        <v>64</v>
      </c>
      <c r="AY14" s="17">
        <f t="shared" si="15"/>
        <v>111</v>
      </c>
      <c r="AZ14" s="17">
        <v>48</v>
      </c>
      <c r="BA14" s="16">
        <v>26</v>
      </c>
      <c r="BB14" s="16">
        <v>22</v>
      </c>
      <c r="BC14" s="16">
        <v>127</v>
      </c>
      <c r="BD14" s="18">
        <v>38</v>
      </c>
      <c r="BE14" s="18">
        <v>89</v>
      </c>
    </row>
    <row r="15" spans="1:57" s="1" customFormat="1" ht="15.95" customHeight="1" x14ac:dyDescent="0.25">
      <c r="A15" s="15" t="s">
        <v>45</v>
      </c>
      <c r="B15" s="16">
        <f t="shared" si="1"/>
        <v>14505</v>
      </c>
      <c r="C15" s="17">
        <f t="shared" si="2"/>
        <v>7144</v>
      </c>
      <c r="D15" s="16">
        <f t="shared" si="3"/>
        <v>620</v>
      </c>
      <c r="E15" s="16">
        <f t="shared" si="3"/>
        <v>6524</v>
      </c>
      <c r="F15" s="17">
        <f t="shared" si="4"/>
        <v>5223</v>
      </c>
      <c r="G15" s="16">
        <v>69</v>
      </c>
      <c r="H15" s="16">
        <v>5154</v>
      </c>
      <c r="I15" s="17">
        <f t="shared" si="5"/>
        <v>1921</v>
      </c>
      <c r="J15" s="16">
        <v>551</v>
      </c>
      <c r="K15" s="16">
        <v>1370</v>
      </c>
      <c r="L15" s="17">
        <f t="shared" si="6"/>
        <v>7361</v>
      </c>
      <c r="M15" s="17">
        <f t="shared" si="7"/>
        <v>365</v>
      </c>
      <c r="N15" s="17">
        <f t="shared" si="7"/>
        <v>6996</v>
      </c>
      <c r="O15" s="17">
        <v>1546</v>
      </c>
      <c r="P15" s="16">
        <v>112</v>
      </c>
      <c r="Q15" s="16">
        <v>1434</v>
      </c>
      <c r="R15" s="17">
        <f t="shared" si="8"/>
        <v>2467</v>
      </c>
      <c r="S15" s="17">
        <f t="shared" si="9"/>
        <v>166</v>
      </c>
      <c r="T15" s="17">
        <f t="shared" si="9"/>
        <v>2301</v>
      </c>
      <c r="U15" s="17">
        <v>1429</v>
      </c>
      <c r="V15" s="17">
        <v>94</v>
      </c>
      <c r="W15" s="17">
        <v>1335</v>
      </c>
      <c r="X15" s="17">
        <v>1038</v>
      </c>
      <c r="Y15" s="16">
        <v>72</v>
      </c>
      <c r="Z15" s="16">
        <v>966</v>
      </c>
      <c r="AA15" s="17">
        <v>3348</v>
      </c>
      <c r="AB15" s="16">
        <v>87</v>
      </c>
      <c r="AC15" s="17">
        <v>3261</v>
      </c>
      <c r="AD15" s="15" t="s">
        <v>45</v>
      </c>
      <c r="AE15" s="17">
        <f t="shared" si="10"/>
        <v>7096</v>
      </c>
      <c r="AF15" s="17">
        <f t="shared" si="11"/>
        <v>258</v>
      </c>
      <c r="AG15" s="17">
        <f t="shared" si="11"/>
        <v>6838</v>
      </c>
      <c r="AH15" s="16">
        <v>1546</v>
      </c>
      <c r="AI15" s="16">
        <v>112</v>
      </c>
      <c r="AJ15" s="16">
        <v>1434</v>
      </c>
      <c r="AK15" s="17">
        <f t="shared" si="12"/>
        <v>2373</v>
      </c>
      <c r="AL15" s="17">
        <f t="shared" si="13"/>
        <v>118</v>
      </c>
      <c r="AM15" s="17">
        <f t="shared" si="13"/>
        <v>2255</v>
      </c>
      <c r="AN15" s="16">
        <v>1429</v>
      </c>
      <c r="AO15" s="16">
        <v>94</v>
      </c>
      <c r="AP15" s="16">
        <v>1335</v>
      </c>
      <c r="AQ15" s="18">
        <v>944</v>
      </c>
      <c r="AR15" s="18">
        <v>24</v>
      </c>
      <c r="AS15" s="18">
        <v>920</v>
      </c>
      <c r="AT15" s="16">
        <v>3177</v>
      </c>
      <c r="AU15" s="18">
        <v>28</v>
      </c>
      <c r="AV15" s="18">
        <v>3149</v>
      </c>
      <c r="AW15" s="19">
        <f t="shared" si="14"/>
        <v>265</v>
      </c>
      <c r="AX15" s="17">
        <f t="shared" si="15"/>
        <v>107</v>
      </c>
      <c r="AY15" s="17">
        <f t="shared" si="15"/>
        <v>158</v>
      </c>
      <c r="AZ15" s="17">
        <v>94</v>
      </c>
      <c r="BA15" s="16">
        <v>48</v>
      </c>
      <c r="BB15" s="16">
        <v>46</v>
      </c>
      <c r="BC15" s="16">
        <v>171</v>
      </c>
      <c r="BD15" s="18">
        <v>59</v>
      </c>
      <c r="BE15" s="18">
        <v>112</v>
      </c>
    </row>
    <row r="16" spans="1:57" s="1" customFormat="1" ht="15.95" customHeight="1" x14ac:dyDescent="0.25">
      <c r="A16" s="15" t="s">
        <v>46</v>
      </c>
      <c r="B16" s="16">
        <f t="shared" si="1"/>
        <v>14751</v>
      </c>
      <c r="C16" s="17">
        <f t="shared" si="2"/>
        <v>6316</v>
      </c>
      <c r="D16" s="16">
        <f t="shared" si="3"/>
        <v>331</v>
      </c>
      <c r="E16" s="16">
        <f t="shared" si="3"/>
        <v>5985</v>
      </c>
      <c r="F16" s="17">
        <f t="shared" si="4"/>
        <v>4971</v>
      </c>
      <c r="G16" s="16">
        <v>37</v>
      </c>
      <c r="H16" s="16">
        <v>4934</v>
      </c>
      <c r="I16" s="17">
        <f t="shared" si="5"/>
        <v>1345</v>
      </c>
      <c r="J16" s="16">
        <v>294</v>
      </c>
      <c r="K16" s="16">
        <v>1051</v>
      </c>
      <c r="L16" s="17">
        <f t="shared" si="6"/>
        <v>8435</v>
      </c>
      <c r="M16" s="17">
        <f t="shared" si="7"/>
        <v>304</v>
      </c>
      <c r="N16" s="17">
        <f t="shared" si="7"/>
        <v>8131</v>
      </c>
      <c r="O16" s="17">
        <v>1934</v>
      </c>
      <c r="P16" s="16">
        <v>118</v>
      </c>
      <c r="Q16" s="16">
        <v>1816</v>
      </c>
      <c r="R16" s="17">
        <f t="shared" si="8"/>
        <v>2460</v>
      </c>
      <c r="S16" s="17">
        <f t="shared" si="9"/>
        <v>142</v>
      </c>
      <c r="T16" s="17">
        <f t="shared" si="9"/>
        <v>2318</v>
      </c>
      <c r="U16" s="17">
        <v>1563</v>
      </c>
      <c r="V16" s="17">
        <v>94</v>
      </c>
      <c r="W16" s="17">
        <v>1469</v>
      </c>
      <c r="X16" s="17">
        <v>897</v>
      </c>
      <c r="Y16" s="16">
        <v>48</v>
      </c>
      <c r="Z16" s="16">
        <v>849</v>
      </c>
      <c r="AA16" s="17">
        <v>4041</v>
      </c>
      <c r="AB16" s="16">
        <v>44</v>
      </c>
      <c r="AC16" s="17">
        <v>3997</v>
      </c>
      <c r="AD16" s="15" t="s">
        <v>46</v>
      </c>
      <c r="AE16" s="17">
        <f t="shared" si="10"/>
        <v>8276</v>
      </c>
      <c r="AF16" s="17">
        <f t="shared" si="11"/>
        <v>264</v>
      </c>
      <c r="AG16" s="17">
        <f t="shared" si="11"/>
        <v>8012</v>
      </c>
      <c r="AH16" s="16">
        <v>1934</v>
      </c>
      <c r="AI16" s="16">
        <v>118</v>
      </c>
      <c r="AJ16" s="16">
        <v>1816</v>
      </c>
      <c r="AK16" s="17">
        <f t="shared" si="12"/>
        <v>2400</v>
      </c>
      <c r="AL16" s="17">
        <f t="shared" si="13"/>
        <v>115</v>
      </c>
      <c r="AM16" s="17">
        <f t="shared" si="13"/>
        <v>2285</v>
      </c>
      <c r="AN16" s="16">
        <v>1563</v>
      </c>
      <c r="AO16" s="16">
        <v>94</v>
      </c>
      <c r="AP16" s="16">
        <v>1469</v>
      </c>
      <c r="AQ16" s="18">
        <v>837</v>
      </c>
      <c r="AR16" s="18">
        <v>21</v>
      </c>
      <c r="AS16" s="18">
        <v>816</v>
      </c>
      <c r="AT16" s="16">
        <v>3942</v>
      </c>
      <c r="AU16" s="18">
        <v>31</v>
      </c>
      <c r="AV16" s="18">
        <v>3911</v>
      </c>
      <c r="AW16" s="19">
        <f t="shared" si="14"/>
        <v>159</v>
      </c>
      <c r="AX16" s="17">
        <f t="shared" si="15"/>
        <v>40</v>
      </c>
      <c r="AY16" s="17">
        <f t="shared" si="15"/>
        <v>119</v>
      </c>
      <c r="AZ16" s="17">
        <v>60</v>
      </c>
      <c r="BA16" s="16">
        <v>27</v>
      </c>
      <c r="BB16" s="16">
        <v>33</v>
      </c>
      <c r="BC16" s="16">
        <v>99</v>
      </c>
      <c r="BD16" s="18">
        <v>13</v>
      </c>
      <c r="BE16" s="18">
        <v>86</v>
      </c>
    </row>
    <row r="17" spans="1:57" s="1" customFormat="1" ht="15.95" customHeight="1" x14ac:dyDescent="0.25">
      <c r="A17" s="15" t="s">
        <v>47</v>
      </c>
      <c r="B17" s="16">
        <f t="shared" si="1"/>
        <v>24106</v>
      </c>
      <c r="C17" s="17">
        <f t="shared" si="2"/>
        <v>11393</v>
      </c>
      <c r="D17" s="16">
        <f t="shared" si="3"/>
        <v>721</v>
      </c>
      <c r="E17" s="16">
        <f t="shared" si="3"/>
        <v>10672</v>
      </c>
      <c r="F17" s="17">
        <f t="shared" si="4"/>
        <v>8798</v>
      </c>
      <c r="G17" s="16">
        <v>63</v>
      </c>
      <c r="H17" s="16">
        <v>8735</v>
      </c>
      <c r="I17" s="17">
        <f t="shared" si="5"/>
        <v>2595</v>
      </c>
      <c r="J17" s="16">
        <v>658</v>
      </c>
      <c r="K17" s="16">
        <v>1937</v>
      </c>
      <c r="L17" s="17">
        <f t="shared" si="6"/>
        <v>12713</v>
      </c>
      <c r="M17" s="17">
        <f t="shared" si="7"/>
        <v>470</v>
      </c>
      <c r="N17" s="17">
        <f t="shared" si="7"/>
        <v>12243</v>
      </c>
      <c r="O17" s="17">
        <v>3150</v>
      </c>
      <c r="P17" s="16">
        <v>122</v>
      </c>
      <c r="Q17" s="16">
        <v>3028</v>
      </c>
      <c r="R17" s="17">
        <f t="shared" si="8"/>
        <v>4367</v>
      </c>
      <c r="S17" s="17">
        <f t="shared" si="9"/>
        <v>253</v>
      </c>
      <c r="T17" s="17">
        <f t="shared" si="9"/>
        <v>4114</v>
      </c>
      <c r="U17" s="17">
        <v>2940</v>
      </c>
      <c r="V17" s="17">
        <v>179</v>
      </c>
      <c r="W17" s="17">
        <v>2761</v>
      </c>
      <c r="X17" s="17">
        <v>1427</v>
      </c>
      <c r="Y17" s="16">
        <v>74</v>
      </c>
      <c r="Z17" s="16">
        <v>1353</v>
      </c>
      <c r="AA17" s="17">
        <v>5196</v>
      </c>
      <c r="AB17" s="16">
        <v>95</v>
      </c>
      <c r="AC17" s="17">
        <v>5101</v>
      </c>
      <c r="AD17" s="15" t="s">
        <v>47</v>
      </c>
      <c r="AE17" s="17">
        <f t="shared" si="10"/>
        <v>12374</v>
      </c>
      <c r="AF17" s="17">
        <f t="shared" si="11"/>
        <v>370</v>
      </c>
      <c r="AG17" s="17">
        <f t="shared" si="11"/>
        <v>12004</v>
      </c>
      <c r="AH17" s="16">
        <v>3150</v>
      </c>
      <c r="AI17" s="16">
        <v>122</v>
      </c>
      <c r="AJ17" s="16">
        <v>3028</v>
      </c>
      <c r="AK17" s="17">
        <f t="shared" si="12"/>
        <v>4269</v>
      </c>
      <c r="AL17" s="17">
        <f t="shared" si="13"/>
        <v>207</v>
      </c>
      <c r="AM17" s="17">
        <f t="shared" si="13"/>
        <v>4062</v>
      </c>
      <c r="AN17" s="16">
        <v>2940</v>
      </c>
      <c r="AO17" s="16">
        <v>179</v>
      </c>
      <c r="AP17" s="16">
        <v>2761</v>
      </c>
      <c r="AQ17" s="18">
        <v>1329</v>
      </c>
      <c r="AR17" s="18">
        <v>28</v>
      </c>
      <c r="AS17" s="18">
        <v>1301</v>
      </c>
      <c r="AT17" s="16">
        <v>4955</v>
      </c>
      <c r="AU17" s="18">
        <v>41</v>
      </c>
      <c r="AV17" s="18">
        <v>4914</v>
      </c>
      <c r="AW17" s="19">
        <f t="shared" si="14"/>
        <v>339</v>
      </c>
      <c r="AX17" s="17">
        <f t="shared" si="15"/>
        <v>100</v>
      </c>
      <c r="AY17" s="17">
        <f t="shared" si="15"/>
        <v>239</v>
      </c>
      <c r="AZ17" s="17">
        <v>98</v>
      </c>
      <c r="BA17" s="16">
        <v>46</v>
      </c>
      <c r="BB17" s="16">
        <v>52</v>
      </c>
      <c r="BC17" s="16">
        <v>241</v>
      </c>
      <c r="BD17" s="18">
        <v>54</v>
      </c>
      <c r="BE17" s="18">
        <v>187</v>
      </c>
    </row>
    <row r="18" spans="1:57" s="1" customFormat="1" ht="30.2" customHeight="1" x14ac:dyDescent="0.25">
      <c r="A18" s="15" t="s">
        <v>48</v>
      </c>
      <c r="B18" s="16">
        <f t="shared" si="1"/>
        <v>11180</v>
      </c>
      <c r="C18" s="17">
        <f t="shared" si="2"/>
        <v>5305</v>
      </c>
      <c r="D18" s="16">
        <f t="shared" si="3"/>
        <v>280</v>
      </c>
      <c r="E18" s="16">
        <f t="shared" si="3"/>
        <v>5025</v>
      </c>
      <c r="F18" s="17">
        <f t="shared" si="4"/>
        <v>4306</v>
      </c>
      <c r="G18" s="16">
        <v>23</v>
      </c>
      <c r="H18" s="16">
        <v>4283</v>
      </c>
      <c r="I18" s="17">
        <f t="shared" si="5"/>
        <v>999</v>
      </c>
      <c r="J18" s="16">
        <v>257</v>
      </c>
      <c r="K18" s="16">
        <v>742</v>
      </c>
      <c r="L18" s="17">
        <f t="shared" si="6"/>
        <v>5875</v>
      </c>
      <c r="M18" s="17">
        <f t="shared" si="7"/>
        <v>272</v>
      </c>
      <c r="N18" s="17">
        <f t="shared" si="7"/>
        <v>5603</v>
      </c>
      <c r="O18" s="17">
        <v>1788</v>
      </c>
      <c r="P18" s="16">
        <v>81</v>
      </c>
      <c r="Q18" s="16">
        <v>1707</v>
      </c>
      <c r="R18" s="17">
        <f t="shared" si="8"/>
        <v>1772</v>
      </c>
      <c r="S18" s="17">
        <f t="shared" si="9"/>
        <v>139</v>
      </c>
      <c r="T18" s="17">
        <f t="shared" si="9"/>
        <v>1633</v>
      </c>
      <c r="U18" s="17">
        <v>1179</v>
      </c>
      <c r="V18" s="17">
        <v>87</v>
      </c>
      <c r="W18" s="17">
        <v>1092</v>
      </c>
      <c r="X18" s="17">
        <v>593</v>
      </c>
      <c r="Y18" s="16">
        <v>52</v>
      </c>
      <c r="Z18" s="16">
        <v>541</v>
      </c>
      <c r="AA18" s="17">
        <v>2315</v>
      </c>
      <c r="AB18" s="16">
        <v>52</v>
      </c>
      <c r="AC18" s="17">
        <v>2263</v>
      </c>
      <c r="AD18" s="15" t="s">
        <v>48</v>
      </c>
      <c r="AE18" s="17">
        <f t="shared" si="10"/>
        <v>5713</v>
      </c>
      <c r="AF18" s="17">
        <f t="shared" si="11"/>
        <v>203</v>
      </c>
      <c r="AG18" s="17">
        <f t="shared" si="11"/>
        <v>5510</v>
      </c>
      <c r="AH18" s="16">
        <v>1788</v>
      </c>
      <c r="AI18" s="16">
        <v>81</v>
      </c>
      <c r="AJ18" s="16">
        <v>1707</v>
      </c>
      <c r="AK18" s="17">
        <f t="shared" si="12"/>
        <v>1708</v>
      </c>
      <c r="AL18" s="17">
        <f t="shared" si="13"/>
        <v>104</v>
      </c>
      <c r="AM18" s="17">
        <f t="shared" si="13"/>
        <v>1604</v>
      </c>
      <c r="AN18" s="16">
        <v>1179</v>
      </c>
      <c r="AO18" s="16">
        <v>87</v>
      </c>
      <c r="AP18" s="16">
        <v>1092</v>
      </c>
      <c r="AQ18" s="18">
        <v>529</v>
      </c>
      <c r="AR18" s="18">
        <v>17</v>
      </c>
      <c r="AS18" s="18">
        <v>512</v>
      </c>
      <c r="AT18" s="16">
        <v>2217</v>
      </c>
      <c r="AU18" s="18">
        <v>18</v>
      </c>
      <c r="AV18" s="18">
        <v>2199</v>
      </c>
      <c r="AW18" s="19">
        <f t="shared" si="14"/>
        <v>162</v>
      </c>
      <c r="AX18" s="17">
        <f t="shared" si="15"/>
        <v>69</v>
      </c>
      <c r="AY18" s="17">
        <f t="shared" si="15"/>
        <v>93</v>
      </c>
      <c r="AZ18" s="17">
        <v>64</v>
      </c>
      <c r="BA18" s="16">
        <v>35</v>
      </c>
      <c r="BB18" s="16">
        <v>29</v>
      </c>
      <c r="BC18" s="16">
        <v>98</v>
      </c>
      <c r="BD18" s="18">
        <v>34</v>
      </c>
      <c r="BE18" s="18">
        <v>64</v>
      </c>
    </row>
    <row r="19" spans="1:57" s="1" customFormat="1" ht="15.95" customHeight="1" x14ac:dyDescent="0.25">
      <c r="A19" s="15" t="s">
        <v>49</v>
      </c>
      <c r="B19" s="16">
        <f t="shared" si="1"/>
        <v>16697</v>
      </c>
      <c r="C19" s="17">
        <f t="shared" si="2"/>
        <v>7606</v>
      </c>
      <c r="D19" s="16">
        <f t="shared" si="3"/>
        <v>259</v>
      </c>
      <c r="E19" s="16">
        <f t="shared" si="3"/>
        <v>7347</v>
      </c>
      <c r="F19" s="17">
        <f t="shared" si="4"/>
        <v>6221</v>
      </c>
      <c r="G19" s="16">
        <v>16</v>
      </c>
      <c r="H19" s="16">
        <v>6205</v>
      </c>
      <c r="I19" s="17">
        <f t="shared" si="5"/>
        <v>1385</v>
      </c>
      <c r="J19" s="16">
        <v>243</v>
      </c>
      <c r="K19" s="16">
        <v>1142</v>
      </c>
      <c r="L19" s="17">
        <f t="shared" si="6"/>
        <v>9091</v>
      </c>
      <c r="M19" s="17">
        <f t="shared" si="7"/>
        <v>248</v>
      </c>
      <c r="N19" s="17">
        <f t="shared" si="7"/>
        <v>8843</v>
      </c>
      <c r="O19" s="17">
        <v>2736</v>
      </c>
      <c r="P19" s="16">
        <v>141</v>
      </c>
      <c r="Q19" s="16">
        <v>2595</v>
      </c>
      <c r="R19" s="17">
        <f t="shared" si="8"/>
        <v>2436</v>
      </c>
      <c r="S19" s="17">
        <f t="shared" si="9"/>
        <v>80</v>
      </c>
      <c r="T19" s="17">
        <f t="shared" si="9"/>
        <v>2356</v>
      </c>
      <c r="U19" s="17">
        <v>1586</v>
      </c>
      <c r="V19" s="17">
        <v>62</v>
      </c>
      <c r="W19" s="17">
        <v>1524</v>
      </c>
      <c r="X19" s="17">
        <v>850</v>
      </c>
      <c r="Y19" s="16">
        <v>18</v>
      </c>
      <c r="Z19" s="16">
        <v>832</v>
      </c>
      <c r="AA19" s="17">
        <v>3919</v>
      </c>
      <c r="AB19" s="16">
        <v>27</v>
      </c>
      <c r="AC19" s="17">
        <v>3892</v>
      </c>
      <c r="AD19" s="15" t="s">
        <v>49</v>
      </c>
      <c r="AE19" s="17">
        <f t="shared" si="10"/>
        <v>8944</v>
      </c>
      <c r="AF19" s="17">
        <f t="shared" si="11"/>
        <v>220</v>
      </c>
      <c r="AG19" s="17">
        <f t="shared" si="11"/>
        <v>8724</v>
      </c>
      <c r="AH19" s="16">
        <v>2736</v>
      </c>
      <c r="AI19" s="16">
        <v>141</v>
      </c>
      <c r="AJ19" s="16">
        <v>2595</v>
      </c>
      <c r="AK19" s="17">
        <f t="shared" si="12"/>
        <v>2386</v>
      </c>
      <c r="AL19" s="17">
        <f t="shared" si="13"/>
        <v>69</v>
      </c>
      <c r="AM19" s="17">
        <f t="shared" si="13"/>
        <v>2317</v>
      </c>
      <c r="AN19" s="16">
        <v>1586</v>
      </c>
      <c r="AO19" s="16">
        <v>62</v>
      </c>
      <c r="AP19" s="16">
        <v>1524</v>
      </c>
      <c r="AQ19" s="18">
        <v>800</v>
      </c>
      <c r="AR19" s="18">
        <v>7</v>
      </c>
      <c r="AS19" s="18">
        <v>793</v>
      </c>
      <c r="AT19" s="16">
        <v>3822</v>
      </c>
      <c r="AU19" s="18">
        <v>10</v>
      </c>
      <c r="AV19" s="18">
        <v>3812</v>
      </c>
      <c r="AW19" s="19">
        <f t="shared" si="14"/>
        <v>147</v>
      </c>
      <c r="AX19" s="17">
        <f t="shared" si="15"/>
        <v>28</v>
      </c>
      <c r="AY19" s="17">
        <f t="shared" si="15"/>
        <v>119</v>
      </c>
      <c r="AZ19" s="17">
        <v>50</v>
      </c>
      <c r="BA19" s="16">
        <v>11</v>
      </c>
      <c r="BB19" s="16">
        <v>39</v>
      </c>
      <c r="BC19" s="16">
        <v>97</v>
      </c>
      <c r="BD19" s="18">
        <v>17</v>
      </c>
      <c r="BE19" s="18">
        <v>80</v>
      </c>
    </row>
    <row r="20" spans="1:57" s="1" customFormat="1" ht="15.95" customHeight="1" x14ac:dyDescent="0.25">
      <c r="A20" s="15" t="s">
        <v>50</v>
      </c>
      <c r="B20" s="16">
        <f t="shared" si="1"/>
        <v>13352</v>
      </c>
      <c r="C20" s="17">
        <f t="shared" si="2"/>
        <v>5840</v>
      </c>
      <c r="D20" s="16">
        <f t="shared" si="3"/>
        <v>189</v>
      </c>
      <c r="E20" s="16">
        <f t="shared" si="3"/>
        <v>5651</v>
      </c>
      <c r="F20" s="17">
        <f t="shared" si="4"/>
        <v>4989</v>
      </c>
      <c r="G20" s="16">
        <v>20</v>
      </c>
      <c r="H20" s="16">
        <v>4969</v>
      </c>
      <c r="I20" s="17">
        <f t="shared" si="5"/>
        <v>851</v>
      </c>
      <c r="J20" s="16">
        <v>169</v>
      </c>
      <c r="K20" s="16">
        <v>682</v>
      </c>
      <c r="L20" s="17">
        <f t="shared" si="6"/>
        <v>7512</v>
      </c>
      <c r="M20" s="17">
        <f t="shared" si="7"/>
        <v>262</v>
      </c>
      <c r="N20" s="17">
        <f t="shared" si="7"/>
        <v>7250</v>
      </c>
      <c r="O20" s="17">
        <v>2333</v>
      </c>
      <c r="P20" s="16">
        <v>142</v>
      </c>
      <c r="Q20" s="16">
        <v>2191</v>
      </c>
      <c r="R20" s="17">
        <f t="shared" si="8"/>
        <v>1734</v>
      </c>
      <c r="S20" s="17">
        <f t="shared" si="9"/>
        <v>75</v>
      </c>
      <c r="T20" s="17">
        <f t="shared" si="9"/>
        <v>1659</v>
      </c>
      <c r="U20" s="17">
        <v>1100</v>
      </c>
      <c r="V20" s="17">
        <v>53</v>
      </c>
      <c r="W20" s="17">
        <v>1047</v>
      </c>
      <c r="X20" s="17">
        <v>634</v>
      </c>
      <c r="Y20" s="16">
        <v>22</v>
      </c>
      <c r="Z20" s="16">
        <v>612</v>
      </c>
      <c r="AA20" s="17">
        <v>3445</v>
      </c>
      <c r="AB20" s="16">
        <v>45</v>
      </c>
      <c r="AC20" s="17">
        <v>3400</v>
      </c>
      <c r="AD20" s="15" t="s">
        <v>50</v>
      </c>
      <c r="AE20" s="17">
        <f t="shared" si="10"/>
        <v>7398</v>
      </c>
      <c r="AF20" s="17">
        <f t="shared" si="11"/>
        <v>228</v>
      </c>
      <c r="AG20" s="17">
        <f t="shared" si="11"/>
        <v>7170</v>
      </c>
      <c r="AH20" s="16">
        <v>2333</v>
      </c>
      <c r="AI20" s="16">
        <v>142</v>
      </c>
      <c r="AJ20" s="16">
        <v>2191</v>
      </c>
      <c r="AK20" s="17">
        <f t="shared" si="12"/>
        <v>1706</v>
      </c>
      <c r="AL20" s="17">
        <f t="shared" si="13"/>
        <v>63</v>
      </c>
      <c r="AM20" s="17">
        <f t="shared" si="13"/>
        <v>1643</v>
      </c>
      <c r="AN20" s="16">
        <v>1100</v>
      </c>
      <c r="AO20" s="16">
        <v>53</v>
      </c>
      <c r="AP20" s="16">
        <v>1047</v>
      </c>
      <c r="AQ20" s="18">
        <v>606</v>
      </c>
      <c r="AR20" s="18">
        <v>10</v>
      </c>
      <c r="AS20" s="18">
        <v>596</v>
      </c>
      <c r="AT20" s="16">
        <v>3359</v>
      </c>
      <c r="AU20" s="18">
        <v>23</v>
      </c>
      <c r="AV20" s="18">
        <v>3336</v>
      </c>
      <c r="AW20" s="19">
        <f t="shared" si="14"/>
        <v>114</v>
      </c>
      <c r="AX20" s="17">
        <f t="shared" si="15"/>
        <v>34</v>
      </c>
      <c r="AY20" s="17">
        <f t="shared" si="15"/>
        <v>80</v>
      </c>
      <c r="AZ20" s="17">
        <v>28</v>
      </c>
      <c r="BA20" s="16">
        <v>12</v>
      </c>
      <c r="BB20" s="16">
        <v>16</v>
      </c>
      <c r="BC20" s="16">
        <v>86</v>
      </c>
      <c r="BD20" s="18">
        <v>22</v>
      </c>
      <c r="BE20" s="18">
        <v>64</v>
      </c>
    </row>
    <row r="21" spans="1:57" s="1" customFormat="1" ht="15.95" customHeight="1" x14ac:dyDescent="0.25">
      <c r="A21" s="15" t="s">
        <v>51</v>
      </c>
      <c r="B21" s="16">
        <f t="shared" si="1"/>
        <v>19741</v>
      </c>
      <c r="C21" s="17">
        <f t="shared" si="2"/>
        <v>8645</v>
      </c>
      <c r="D21" s="16">
        <f t="shared" si="3"/>
        <v>395</v>
      </c>
      <c r="E21" s="16">
        <f t="shared" si="3"/>
        <v>8250</v>
      </c>
      <c r="F21" s="17">
        <f t="shared" si="4"/>
        <v>7132</v>
      </c>
      <c r="G21" s="16">
        <v>39</v>
      </c>
      <c r="H21" s="16">
        <v>7093</v>
      </c>
      <c r="I21" s="17">
        <f t="shared" si="5"/>
        <v>1513</v>
      </c>
      <c r="J21" s="16">
        <v>356</v>
      </c>
      <c r="K21" s="16">
        <v>1157</v>
      </c>
      <c r="L21" s="17">
        <f t="shared" si="6"/>
        <v>11096</v>
      </c>
      <c r="M21" s="17">
        <f t="shared" si="7"/>
        <v>676</v>
      </c>
      <c r="N21" s="17">
        <f t="shared" si="7"/>
        <v>10420</v>
      </c>
      <c r="O21" s="17">
        <v>4072</v>
      </c>
      <c r="P21" s="16">
        <v>379</v>
      </c>
      <c r="Q21" s="16">
        <v>3693</v>
      </c>
      <c r="R21" s="17">
        <f t="shared" si="8"/>
        <v>2742</v>
      </c>
      <c r="S21" s="17">
        <f t="shared" si="9"/>
        <v>221</v>
      </c>
      <c r="T21" s="17">
        <f t="shared" si="9"/>
        <v>2521</v>
      </c>
      <c r="U21" s="17">
        <v>1752</v>
      </c>
      <c r="V21" s="17">
        <v>149</v>
      </c>
      <c r="W21" s="17">
        <v>1603</v>
      </c>
      <c r="X21" s="17">
        <v>990</v>
      </c>
      <c r="Y21" s="16">
        <v>72</v>
      </c>
      <c r="Z21" s="16">
        <v>918</v>
      </c>
      <c r="AA21" s="17">
        <v>4282</v>
      </c>
      <c r="AB21" s="16">
        <v>76</v>
      </c>
      <c r="AC21" s="17">
        <v>4206</v>
      </c>
      <c r="AD21" s="15" t="s">
        <v>51</v>
      </c>
      <c r="AE21" s="17">
        <f t="shared" si="10"/>
        <v>10812</v>
      </c>
      <c r="AF21" s="17">
        <f t="shared" si="11"/>
        <v>605</v>
      </c>
      <c r="AG21" s="17">
        <f t="shared" si="11"/>
        <v>10207</v>
      </c>
      <c r="AH21" s="16">
        <v>4072</v>
      </c>
      <c r="AI21" s="16">
        <v>379</v>
      </c>
      <c r="AJ21" s="16">
        <v>3693</v>
      </c>
      <c r="AK21" s="17">
        <f t="shared" si="12"/>
        <v>2651</v>
      </c>
      <c r="AL21" s="17">
        <f t="shared" si="13"/>
        <v>188</v>
      </c>
      <c r="AM21" s="17">
        <f t="shared" si="13"/>
        <v>2463</v>
      </c>
      <c r="AN21" s="16">
        <v>1752</v>
      </c>
      <c r="AO21" s="16">
        <v>149</v>
      </c>
      <c r="AP21" s="16">
        <v>1603</v>
      </c>
      <c r="AQ21" s="18">
        <v>899</v>
      </c>
      <c r="AR21" s="18">
        <v>39</v>
      </c>
      <c r="AS21" s="18">
        <v>860</v>
      </c>
      <c r="AT21" s="16">
        <v>4089</v>
      </c>
      <c r="AU21" s="18">
        <v>38</v>
      </c>
      <c r="AV21" s="18">
        <v>4051</v>
      </c>
      <c r="AW21" s="19">
        <f t="shared" si="14"/>
        <v>284</v>
      </c>
      <c r="AX21" s="17">
        <f t="shared" si="15"/>
        <v>71</v>
      </c>
      <c r="AY21" s="17">
        <f t="shared" si="15"/>
        <v>213</v>
      </c>
      <c r="AZ21" s="17">
        <v>91</v>
      </c>
      <c r="BA21" s="16">
        <v>33</v>
      </c>
      <c r="BB21" s="16">
        <v>58</v>
      </c>
      <c r="BC21" s="16">
        <v>193</v>
      </c>
      <c r="BD21" s="18">
        <v>38</v>
      </c>
      <c r="BE21" s="18">
        <v>155</v>
      </c>
    </row>
    <row r="22" spans="1:57" s="1" customFormat="1" ht="30.2" customHeight="1" x14ac:dyDescent="0.25">
      <c r="A22" s="15" t="s">
        <v>52</v>
      </c>
      <c r="B22" s="16">
        <f t="shared" si="1"/>
        <v>4481</v>
      </c>
      <c r="C22" s="17">
        <f t="shared" si="2"/>
        <v>1649</v>
      </c>
      <c r="D22" s="16">
        <f t="shared" si="3"/>
        <v>157</v>
      </c>
      <c r="E22" s="16">
        <f t="shared" si="3"/>
        <v>1492</v>
      </c>
      <c r="F22" s="17">
        <f t="shared" si="4"/>
        <v>1264</v>
      </c>
      <c r="G22" s="16">
        <v>7</v>
      </c>
      <c r="H22" s="16">
        <v>1257</v>
      </c>
      <c r="I22" s="17">
        <f t="shared" si="5"/>
        <v>385</v>
      </c>
      <c r="J22" s="16">
        <v>150</v>
      </c>
      <c r="K22" s="16">
        <v>235</v>
      </c>
      <c r="L22" s="17">
        <f t="shared" si="6"/>
        <v>2832</v>
      </c>
      <c r="M22" s="17">
        <f t="shared" si="7"/>
        <v>174</v>
      </c>
      <c r="N22" s="17">
        <f t="shared" si="7"/>
        <v>2658</v>
      </c>
      <c r="O22" s="17">
        <v>960</v>
      </c>
      <c r="P22" s="16">
        <v>92</v>
      </c>
      <c r="Q22" s="16">
        <v>868</v>
      </c>
      <c r="R22" s="17">
        <f t="shared" si="8"/>
        <v>780</v>
      </c>
      <c r="S22" s="17">
        <f t="shared" si="9"/>
        <v>54</v>
      </c>
      <c r="T22" s="17">
        <f t="shared" si="9"/>
        <v>726</v>
      </c>
      <c r="U22" s="17">
        <v>470</v>
      </c>
      <c r="V22" s="17">
        <v>29</v>
      </c>
      <c r="W22" s="17">
        <v>441</v>
      </c>
      <c r="X22" s="17">
        <v>310</v>
      </c>
      <c r="Y22" s="16">
        <v>25</v>
      </c>
      <c r="Z22" s="16">
        <v>285</v>
      </c>
      <c r="AA22" s="17">
        <v>1092</v>
      </c>
      <c r="AB22" s="16">
        <v>28</v>
      </c>
      <c r="AC22" s="17">
        <v>1064</v>
      </c>
      <c r="AD22" s="15" t="s">
        <v>52</v>
      </c>
      <c r="AE22" s="17">
        <f t="shared" si="10"/>
        <v>2766</v>
      </c>
      <c r="AF22" s="17">
        <f t="shared" si="11"/>
        <v>151</v>
      </c>
      <c r="AG22" s="17">
        <f t="shared" si="11"/>
        <v>2615</v>
      </c>
      <c r="AH22" s="16">
        <v>960</v>
      </c>
      <c r="AI22" s="16">
        <v>92</v>
      </c>
      <c r="AJ22" s="16">
        <v>868</v>
      </c>
      <c r="AK22" s="17">
        <f t="shared" si="12"/>
        <v>750</v>
      </c>
      <c r="AL22" s="17">
        <f t="shared" si="13"/>
        <v>40</v>
      </c>
      <c r="AM22" s="17">
        <f t="shared" si="13"/>
        <v>710</v>
      </c>
      <c r="AN22" s="16">
        <v>470</v>
      </c>
      <c r="AO22" s="16">
        <v>29</v>
      </c>
      <c r="AP22" s="16">
        <v>441</v>
      </c>
      <c r="AQ22" s="18">
        <v>280</v>
      </c>
      <c r="AR22" s="18">
        <v>11</v>
      </c>
      <c r="AS22" s="18">
        <v>269</v>
      </c>
      <c r="AT22" s="16">
        <v>1056</v>
      </c>
      <c r="AU22" s="18">
        <v>19</v>
      </c>
      <c r="AV22" s="18">
        <v>1037</v>
      </c>
      <c r="AW22" s="19">
        <f t="shared" si="14"/>
        <v>66</v>
      </c>
      <c r="AX22" s="17">
        <f t="shared" si="15"/>
        <v>23</v>
      </c>
      <c r="AY22" s="17">
        <f t="shared" si="15"/>
        <v>43</v>
      </c>
      <c r="AZ22" s="17">
        <v>30</v>
      </c>
      <c r="BA22" s="16">
        <v>14</v>
      </c>
      <c r="BB22" s="16">
        <v>16</v>
      </c>
      <c r="BC22" s="16">
        <v>36</v>
      </c>
      <c r="BD22" s="18">
        <v>9</v>
      </c>
      <c r="BE22" s="18">
        <v>27</v>
      </c>
    </row>
    <row r="23" spans="1:57" s="1" customFormat="1" ht="15.95" customHeight="1" x14ac:dyDescent="0.25">
      <c r="A23" s="15" t="s">
        <v>53</v>
      </c>
      <c r="B23" s="16">
        <f t="shared" si="1"/>
        <v>8002</v>
      </c>
      <c r="C23" s="17">
        <f t="shared" si="2"/>
        <v>2251</v>
      </c>
      <c r="D23" s="16">
        <f t="shared" si="3"/>
        <v>263</v>
      </c>
      <c r="E23" s="16">
        <f t="shared" si="3"/>
        <v>1988</v>
      </c>
      <c r="F23" s="17">
        <f t="shared" si="4"/>
        <v>1657</v>
      </c>
      <c r="G23" s="16">
        <v>21</v>
      </c>
      <c r="H23" s="16">
        <v>1636</v>
      </c>
      <c r="I23" s="17">
        <f t="shared" si="5"/>
        <v>594</v>
      </c>
      <c r="J23" s="16">
        <v>242</v>
      </c>
      <c r="K23" s="16">
        <v>352</v>
      </c>
      <c r="L23" s="17">
        <f t="shared" si="6"/>
        <v>5751</v>
      </c>
      <c r="M23" s="17">
        <f t="shared" si="7"/>
        <v>545</v>
      </c>
      <c r="N23" s="17">
        <f t="shared" si="7"/>
        <v>5206</v>
      </c>
      <c r="O23" s="17">
        <v>2473</v>
      </c>
      <c r="P23" s="16">
        <v>344</v>
      </c>
      <c r="Q23" s="16">
        <v>2129</v>
      </c>
      <c r="R23" s="17">
        <f t="shared" si="8"/>
        <v>1349</v>
      </c>
      <c r="S23" s="17">
        <f t="shared" si="9"/>
        <v>121</v>
      </c>
      <c r="T23" s="17">
        <f t="shared" si="9"/>
        <v>1228</v>
      </c>
      <c r="U23" s="17">
        <v>891</v>
      </c>
      <c r="V23" s="17">
        <v>75</v>
      </c>
      <c r="W23" s="17">
        <v>816</v>
      </c>
      <c r="X23" s="17">
        <v>458</v>
      </c>
      <c r="Y23" s="16">
        <v>46</v>
      </c>
      <c r="Z23" s="16">
        <v>412</v>
      </c>
      <c r="AA23" s="17">
        <v>1929</v>
      </c>
      <c r="AB23" s="16">
        <v>80</v>
      </c>
      <c r="AC23" s="17">
        <v>1849</v>
      </c>
      <c r="AD23" s="15" t="s">
        <v>53</v>
      </c>
      <c r="AE23" s="17">
        <f t="shared" si="10"/>
        <v>5573</v>
      </c>
      <c r="AF23" s="17">
        <f t="shared" si="11"/>
        <v>473</v>
      </c>
      <c r="AG23" s="17">
        <f t="shared" si="11"/>
        <v>5100</v>
      </c>
      <c r="AH23" s="16">
        <v>2473</v>
      </c>
      <c r="AI23" s="16">
        <v>344</v>
      </c>
      <c r="AJ23" s="16">
        <v>2129</v>
      </c>
      <c r="AK23" s="17">
        <f t="shared" si="12"/>
        <v>1302</v>
      </c>
      <c r="AL23" s="17">
        <f t="shared" si="13"/>
        <v>96</v>
      </c>
      <c r="AM23" s="17">
        <f t="shared" si="13"/>
        <v>1206</v>
      </c>
      <c r="AN23" s="16">
        <v>891</v>
      </c>
      <c r="AO23" s="16">
        <v>75</v>
      </c>
      <c r="AP23" s="16">
        <v>816</v>
      </c>
      <c r="AQ23" s="18">
        <v>411</v>
      </c>
      <c r="AR23" s="18">
        <v>21</v>
      </c>
      <c r="AS23" s="18">
        <v>390</v>
      </c>
      <c r="AT23" s="16">
        <v>1798</v>
      </c>
      <c r="AU23" s="18">
        <v>33</v>
      </c>
      <c r="AV23" s="18">
        <v>1765</v>
      </c>
      <c r="AW23" s="19">
        <f t="shared" si="14"/>
        <v>178</v>
      </c>
      <c r="AX23" s="17">
        <f t="shared" si="15"/>
        <v>72</v>
      </c>
      <c r="AY23" s="17">
        <f t="shared" si="15"/>
        <v>106</v>
      </c>
      <c r="AZ23" s="17">
        <v>47</v>
      </c>
      <c r="BA23" s="16">
        <v>25</v>
      </c>
      <c r="BB23" s="16">
        <v>22</v>
      </c>
      <c r="BC23" s="16">
        <v>131</v>
      </c>
      <c r="BD23" s="18">
        <v>47</v>
      </c>
      <c r="BE23" s="18">
        <v>84</v>
      </c>
    </row>
    <row r="24" spans="1:57" s="1" customFormat="1" ht="15.95" customHeight="1" x14ac:dyDescent="0.25">
      <c r="A24" s="15" t="s">
        <v>54</v>
      </c>
      <c r="B24" s="16">
        <f t="shared" si="1"/>
        <v>1903</v>
      </c>
      <c r="C24" s="17">
        <f t="shared" si="2"/>
        <v>1014</v>
      </c>
      <c r="D24" s="16">
        <f t="shared" si="3"/>
        <v>31</v>
      </c>
      <c r="E24" s="16">
        <f t="shared" si="3"/>
        <v>983</v>
      </c>
      <c r="F24" s="17">
        <f t="shared" si="4"/>
        <v>914</v>
      </c>
      <c r="G24" s="16">
        <v>1</v>
      </c>
      <c r="H24" s="16">
        <v>913</v>
      </c>
      <c r="I24" s="17">
        <f t="shared" si="5"/>
        <v>100</v>
      </c>
      <c r="J24" s="16">
        <v>30</v>
      </c>
      <c r="K24" s="16">
        <v>70</v>
      </c>
      <c r="L24" s="17">
        <f t="shared" si="6"/>
        <v>889</v>
      </c>
      <c r="M24" s="17">
        <f t="shared" si="7"/>
        <v>26</v>
      </c>
      <c r="N24" s="17">
        <f t="shared" si="7"/>
        <v>863</v>
      </c>
      <c r="O24" s="17">
        <v>189</v>
      </c>
      <c r="P24" s="16">
        <v>8</v>
      </c>
      <c r="Q24" s="16">
        <v>181</v>
      </c>
      <c r="R24" s="17">
        <f t="shared" si="8"/>
        <v>199</v>
      </c>
      <c r="S24" s="17">
        <f t="shared" si="9"/>
        <v>13</v>
      </c>
      <c r="T24" s="17">
        <f t="shared" si="9"/>
        <v>186</v>
      </c>
      <c r="U24" s="17">
        <v>106</v>
      </c>
      <c r="V24" s="17">
        <v>8</v>
      </c>
      <c r="W24" s="17">
        <v>98</v>
      </c>
      <c r="X24" s="17">
        <v>93</v>
      </c>
      <c r="Y24" s="16">
        <v>5</v>
      </c>
      <c r="Z24" s="16">
        <v>88</v>
      </c>
      <c r="AA24" s="17">
        <v>501</v>
      </c>
      <c r="AB24" s="16">
        <v>5</v>
      </c>
      <c r="AC24" s="17">
        <v>496</v>
      </c>
      <c r="AD24" s="15" t="s">
        <v>54</v>
      </c>
      <c r="AE24" s="17">
        <f t="shared" si="10"/>
        <v>863</v>
      </c>
      <c r="AF24" s="17">
        <f t="shared" si="11"/>
        <v>20</v>
      </c>
      <c r="AG24" s="17">
        <f t="shared" si="11"/>
        <v>843</v>
      </c>
      <c r="AH24" s="16">
        <v>189</v>
      </c>
      <c r="AI24" s="16">
        <v>8</v>
      </c>
      <c r="AJ24" s="16">
        <v>181</v>
      </c>
      <c r="AK24" s="17">
        <f t="shared" si="12"/>
        <v>193</v>
      </c>
      <c r="AL24" s="17">
        <f t="shared" si="13"/>
        <v>8</v>
      </c>
      <c r="AM24" s="17">
        <f t="shared" si="13"/>
        <v>185</v>
      </c>
      <c r="AN24" s="16">
        <v>106</v>
      </c>
      <c r="AO24" s="16">
        <v>8</v>
      </c>
      <c r="AP24" s="16">
        <v>98</v>
      </c>
      <c r="AQ24" s="18">
        <v>87</v>
      </c>
      <c r="AR24" s="18">
        <v>0</v>
      </c>
      <c r="AS24" s="18">
        <v>87</v>
      </c>
      <c r="AT24" s="16">
        <v>481</v>
      </c>
      <c r="AU24" s="18">
        <v>4</v>
      </c>
      <c r="AV24" s="18">
        <v>477</v>
      </c>
      <c r="AW24" s="19">
        <f t="shared" si="14"/>
        <v>26</v>
      </c>
      <c r="AX24" s="17">
        <f t="shared" si="15"/>
        <v>6</v>
      </c>
      <c r="AY24" s="17">
        <f t="shared" si="15"/>
        <v>20</v>
      </c>
      <c r="AZ24" s="17">
        <v>6</v>
      </c>
      <c r="BA24" s="16">
        <v>5</v>
      </c>
      <c r="BB24" s="16">
        <v>1</v>
      </c>
      <c r="BC24" s="16">
        <v>20</v>
      </c>
      <c r="BD24" s="18">
        <v>1</v>
      </c>
      <c r="BE24" s="18">
        <v>19</v>
      </c>
    </row>
    <row r="25" spans="1:57" s="1" customFormat="1" ht="30.2" customHeight="1" x14ac:dyDescent="0.25">
      <c r="A25" s="15" t="s">
        <v>55</v>
      </c>
      <c r="B25" s="16">
        <f t="shared" si="1"/>
        <v>10556</v>
      </c>
      <c r="C25" s="17">
        <f t="shared" si="2"/>
        <v>2848</v>
      </c>
      <c r="D25" s="16">
        <f t="shared" si="3"/>
        <v>238</v>
      </c>
      <c r="E25" s="16">
        <f t="shared" si="3"/>
        <v>2610</v>
      </c>
      <c r="F25" s="17">
        <f t="shared" si="4"/>
        <v>2020</v>
      </c>
      <c r="G25" s="16">
        <v>21</v>
      </c>
      <c r="H25" s="16">
        <v>1999</v>
      </c>
      <c r="I25" s="17">
        <f t="shared" si="5"/>
        <v>828</v>
      </c>
      <c r="J25" s="16">
        <v>217</v>
      </c>
      <c r="K25" s="16">
        <v>611</v>
      </c>
      <c r="L25" s="17">
        <f t="shared" si="6"/>
        <v>7708</v>
      </c>
      <c r="M25" s="17">
        <f t="shared" si="7"/>
        <v>516</v>
      </c>
      <c r="N25" s="17">
        <f t="shared" si="7"/>
        <v>7192</v>
      </c>
      <c r="O25" s="17">
        <v>2286</v>
      </c>
      <c r="P25" s="16">
        <v>221</v>
      </c>
      <c r="Q25" s="16">
        <v>2065</v>
      </c>
      <c r="R25" s="17">
        <f t="shared" si="8"/>
        <v>2186</v>
      </c>
      <c r="S25" s="17">
        <f t="shared" si="9"/>
        <v>154</v>
      </c>
      <c r="T25" s="17">
        <f t="shared" si="9"/>
        <v>2032</v>
      </c>
      <c r="U25" s="17">
        <v>1356</v>
      </c>
      <c r="V25" s="17">
        <v>100</v>
      </c>
      <c r="W25" s="17">
        <v>1256</v>
      </c>
      <c r="X25" s="17">
        <v>830</v>
      </c>
      <c r="Y25" s="16">
        <v>54</v>
      </c>
      <c r="Z25" s="16">
        <v>776</v>
      </c>
      <c r="AA25" s="17">
        <v>3236</v>
      </c>
      <c r="AB25" s="16">
        <v>141</v>
      </c>
      <c r="AC25" s="17">
        <v>3095</v>
      </c>
      <c r="AD25" s="15" t="s">
        <v>55</v>
      </c>
      <c r="AE25" s="17">
        <f t="shared" si="10"/>
        <v>7417</v>
      </c>
      <c r="AF25" s="17">
        <f t="shared" si="11"/>
        <v>404</v>
      </c>
      <c r="AG25" s="17">
        <f t="shared" si="11"/>
        <v>7013</v>
      </c>
      <c r="AH25" s="16">
        <v>2286</v>
      </c>
      <c r="AI25" s="16">
        <v>221</v>
      </c>
      <c r="AJ25" s="16">
        <v>2065</v>
      </c>
      <c r="AK25" s="17">
        <f t="shared" si="12"/>
        <v>2122</v>
      </c>
      <c r="AL25" s="17">
        <f t="shared" si="13"/>
        <v>126</v>
      </c>
      <c r="AM25" s="17">
        <f t="shared" si="13"/>
        <v>1996</v>
      </c>
      <c r="AN25" s="16">
        <v>1356</v>
      </c>
      <c r="AO25" s="16">
        <v>100</v>
      </c>
      <c r="AP25" s="16">
        <v>1256</v>
      </c>
      <c r="AQ25" s="18">
        <v>766</v>
      </c>
      <c r="AR25" s="18">
        <v>26</v>
      </c>
      <c r="AS25" s="18">
        <v>740</v>
      </c>
      <c r="AT25" s="16">
        <v>3009</v>
      </c>
      <c r="AU25" s="18">
        <v>57</v>
      </c>
      <c r="AV25" s="18">
        <v>2952</v>
      </c>
      <c r="AW25" s="19">
        <f t="shared" si="14"/>
        <v>291</v>
      </c>
      <c r="AX25" s="17">
        <f t="shared" si="15"/>
        <v>112</v>
      </c>
      <c r="AY25" s="17">
        <f t="shared" si="15"/>
        <v>179</v>
      </c>
      <c r="AZ25" s="17">
        <v>64</v>
      </c>
      <c r="BA25" s="16">
        <v>28</v>
      </c>
      <c r="BB25" s="16">
        <v>36</v>
      </c>
      <c r="BC25" s="16">
        <v>227</v>
      </c>
      <c r="BD25" s="18">
        <v>84</v>
      </c>
      <c r="BE25" s="18">
        <v>143</v>
      </c>
    </row>
    <row r="26" spans="1:57" s="1" customFormat="1" ht="15.95" customHeight="1" x14ac:dyDescent="0.25">
      <c r="A26" s="15" t="s">
        <v>56</v>
      </c>
      <c r="B26" s="16">
        <f t="shared" si="1"/>
        <v>9911</v>
      </c>
      <c r="C26" s="17">
        <f t="shared" si="2"/>
        <v>3736</v>
      </c>
      <c r="D26" s="16">
        <f t="shared" si="3"/>
        <v>548</v>
      </c>
      <c r="E26" s="16">
        <f t="shared" si="3"/>
        <v>3188</v>
      </c>
      <c r="F26" s="17">
        <f t="shared" si="4"/>
        <v>2136</v>
      </c>
      <c r="G26" s="16">
        <v>46</v>
      </c>
      <c r="H26" s="16">
        <v>2090</v>
      </c>
      <c r="I26" s="17">
        <f t="shared" si="5"/>
        <v>1600</v>
      </c>
      <c r="J26" s="16">
        <v>502</v>
      </c>
      <c r="K26" s="16">
        <v>1098</v>
      </c>
      <c r="L26" s="17">
        <f t="shared" si="6"/>
        <v>6175</v>
      </c>
      <c r="M26" s="17">
        <f t="shared" si="7"/>
        <v>361</v>
      </c>
      <c r="N26" s="17">
        <f t="shared" si="7"/>
        <v>5814</v>
      </c>
      <c r="O26" s="17">
        <v>1485</v>
      </c>
      <c r="P26" s="16">
        <v>128</v>
      </c>
      <c r="Q26" s="16">
        <v>1357</v>
      </c>
      <c r="R26" s="17">
        <f t="shared" si="8"/>
        <v>2052</v>
      </c>
      <c r="S26" s="17">
        <f t="shared" si="9"/>
        <v>139</v>
      </c>
      <c r="T26" s="17">
        <f t="shared" si="9"/>
        <v>1913</v>
      </c>
      <c r="U26" s="17">
        <v>1225</v>
      </c>
      <c r="V26" s="17">
        <v>84</v>
      </c>
      <c r="W26" s="17">
        <v>1141</v>
      </c>
      <c r="X26" s="17">
        <v>827</v>
      </c>
      <c r="Y26" s="16">
        <v>55</v>
      </c>
      <c r="Z26" s="16">
        <v>772</v>
      </c>
      <c r="AA26" s="17">
        <v>2638</v>
      </c>
      <c r="AB26" s="16">
        <v>94</v>
      </c>
      <c r="AC26" s="17">
        <v>2544</v>
      </c>
      <c r="AD26" s="15" t="s">
        <v>56</v>
      </c>
      <c r="AE26" s="17">
        <f t="shared" si="10"/>
        <v>5894</v>
      </c>
      <c r="AF26" s="17">
        <f t="shared" si="11"/>
        <v>260</v>
      </c>
      <c r="AG26" s="17">
        <f t="shared" si="11"/>
        <v>5634</v>
      </c>
      <c r="AH26" s="16">
        <v>1485</v>
      </c>
      <c r="AI26" s="16">
        <v>128</v>
      </c>
      <c r="AJ26" s="16">
        <v>1357</v>
      </c>
      <c r="AK26" s="17">
        <f t="shared" si="12"/>
        <v>1973</v>
      </c>
      <c r="AL26" s="17">
        <f t="shared" si="13"/>
        <v>107</v>
      </c>
      <c r="AM26" s="17">
        <f t="shared" si="13"/>
        <v>1866</v>
      </c>
      <c r="AN26" s="16">
        <v>1225</v>
      </c>
      <c r="AO26" s="16">
        <v>84</v>
      </c>
      <c r="AP26" s="16">
        <v>1141</v>
      </c>
      <c r="AQ26" s="18">
        <v>748</v>
      </c>
      <c r="AR26" s="18">
        <v>23</v>
      </c>
      <c r="AS26" s="18">
        <v>725</v>
      </c>
      <c r="AT26" s="16">
        <v>2436</v>
      </c>
      <c r="AU26" s="18">
        <v>25</v>
      </c>
      <c r="AV26" s="18">
        <v>2411</v>
      </c>
      <c r="AW26" s="19">
        <f t="shared" si="14"/>
        <v>281</v>
      </c>
      <c r="AX26" s="17">
        <f t="shared" si="15"/>
        <v>101</v>
      </c>
      <c r="AY26" s="17">
        <f t="shared" si="15"/>
        <v>180</v>
      </c>
      <c r="AZ26" s="17">
        <v>79</v>
      </c>
      <c r="BA26" s="16">
        <v>32</v>
      </c>
      <c r="BB26" s="16">
        <v>47</v>
      </c>
      <c r="BC26" s="16">
        <v>202</v>
      </c>
      <c r="BD26" s="18">
        <v>69</v>
      </c>
      <c r="BE26" s="18">
        <v>133</v>
      </c>
    </row>
    <row r="27" spans="1:57" s="1" customFormat="1" ht="15.95" customHeight="1" x14ac:dyDescent="0.25">
      <c r="A27" s="15" t="s">
        <v>57</v>
      </c>
      <c r="B27" s="16">
        <f t="shared" si="1"/>
        <v>5177</v>
      </c>
      <c r="C27" s="17">
        <f t="shared" si="2"/>
        <v>1573</v>
      </c>
      <c r="D27" s="16">
        <f t="shared" si="3"/>
        <v>151</v>
      </c>
      <c r="E27" s="16">
        <f t="shared" si="3"/>
        <v>1422</v>
      </c>
      <c r="F27" s="17">
        <f t="shared" si="4"/>
        <v>1154</v>
      </c>
      <c r="G27" s="16">
        <v>14</v>
      </c>
      <c r="H27" s="16">
        <v>1140</v>
      </c>
      <c r="I27" s="17">
        <f t="shared" si="5"/>
        <v>419</v>
      </c>
      <c r="J27" s="16">
        <v>137</v>
      </c>
      <c r="K27" s="16">
        <v>282</v>
      </c>
      <c r="L27" s="17">
        <f t="shared" si="6"/>
        <v>3604</v>
      </c>
      <c r="M27" s="17">
        <f t="shared" si="7"/>
        <v>227</v>
      </c>
      <c r="N27" s="17">
        <f t="shared" si="7"/>
        <v>3377</v>
      </c>
      <c r="O27" s="17">
        <v>1139</v>
      </c>
      <c r="P27" s="16">
        <v>103</v>
      </c>
      <c r="Q27" s="16">
        <v>1036</v>
      </c>
      <c r="R27" s="17">
        <f t="shared" si="8"/>
        <v>1095</v>
      </c>
      <c r="S27" s="17">
        <f t="shared" si="9"/>
        <v>85</v>
      </c>
      <c r="T27" s="17">
        <f t="shared" si="9"/>
        <v>1010</v>
      </c>
      <c r="U27" s="17">
        <v>689</v>
      </c>
      <c r="V27" s="17">
        <v>57</v>
      </c>
      <c r="W27" s="17">
        <v>632</v>
      </c>
      <c r="X27" s="17">
        <v>406</v>
      </c>
      <c r="Y27" s="16">
        <v>28</v>
      </c>
      <c r="Z27" s="16">
        <v>378</v>
      </c>
      <c r="AA27" s="17">
        <v>1370</v>
      </c>
      <c r="AB27" s="16">
        <v>39</v>
      </c>
      <c r="AC27" s="17">
        <v>1331</v>
      </c>
      <c r="AD27" s="15" t="s">
        <v>57</v>
      </c>
      <c r="AE27" s="17">
        <f t="shared" si="10"/>
        <v>3497</v>
      </c>
      <c r="AF27" s="17">
        <f t="shared" si="11"/>
        <v>192</v>
      </c>
      <c r="AG27" s="17">
        <f t="shared" si="11"/>
        <v>3305</v>
      </c>
      <c r="AH27" s="16">
        <v>1139</v>
      </c>
      <c r="AI27" s="16">
        <v>103</v>
      </c>
      <c r="AJ27" s="16">
        <v>1036</v>
      </c>
      <c r="AK27" s="17">
        <f t="shared" si="12"/>
        <v>1052</v>
      </c>
      <c r="AL27" s="17">
        <f t="shared" si="13"/>
        <v>70</v>
      </c>
      <c r="AM27" s="17">
        <f t="shared" si="13"/>
        <v>982</v>
      </c>
      <c r="AN27" s="16">
        <v>689</v>
      </c>
      <c r="AO27" s="16">
        <v>57</v>
      </c>
      <c r="AP27" s="16">
        <v>632</v>
      </c>
      <c r="AQ27" s="18">
        <v>363</v>
      </c>
      <c r="AR27" s="18">
        <v>13</v>
      </c>
      <c r="AS27" s="18">
        <v>350</v>
      </c>
      <c r="AT27" s="16">
        <v>1306</v>
      </c>
      <c r="AU27" s="18">
        <v>19</v>
      </c>
      <c r="AV27" s="18">
        <v>1287</v>
      </c>
      <c r="AW27" s="19">
        <f t="shared" si="14"/>
        <v>107</v>
      </c>
      <c r="AX27" s="17">
        <f t="shared" si="15"/>
        <v>35</v>
      </c>
      <c r="AY27" s="17">
        <f t="shared" si="15"/>
        <v>72</v>
      </c>
      <c r="AZ27" s="17">
        <v>43</v>
      </c>
      <c r="BA27" s="16">
        <v>15</v>
      </c>
      <c r="BB27" s="16">
        <v>28</v>
      </c>
      <c r="BC27" s="16">
        <v>64</v>
      </c>
      <c r="BD27" s="18">
        <v>20</v>
      </c>
      <c r="BE27" s="18">
        <v>44</v>
      </c>
    </row>
    <row r="28" spans="1:57" s="1" customFormat="1" ht="30.2" customHeight="1" x14ac:dyDescent="0.25">
      <c r="A28" s="15" t="s">
        <v>58</v>
      </c>
      <c r="B28" s="16">
        <f t="shared" si="1"/>
        <v>2831</v>
      </c>
      <c r="C28" s="17">
        <f t="shared" si="2"/>
        <v>352</v>
      </c>
      <c r="D28" s="16">
        <f t="shared" si="3"/>
        <v>17</v>
      </c>
      <c r="E28" s="16">
        <f t="shared" si="3"/>
        <v>335</v>
      </c>
      <c r="F28" s="17">
        <f t="shared" si="4"/>
        <v>290</v>
      </c>
      <c r="G28" s="16">
        <v>1</v>
      </c>
      <c r="H28" s="16">
        <v>289</v>
      </c>
      <c r="I28" s="17">
        <f t="shared" si="5"/>
        <v>62</v>
      </c>
      <c r="J28" s="16">
        <v>16</v>
      </c>
      <c r="K28" s="16">
        <v>46</v>
      </c>
      <c r="L28" s="17">
        <f t="shared" si="6"/>
        <v>2479</v>
      </c>
      <c r="M28" s="17">
        <f t="shared" si="7"/>
        <v>116</v>
      </c>
      <c r="N28" s="17">
        <f t="shared" si="7"/>
        <v>2363</v>
      </c>
      <c r="O28" s="17">
        <v>316</v>
      </c>
      <c r="P28" s="16">
        <v>8</v>
      </c>
      <c r="Q28" s="16">
        <v>308</v>
      </c>
      <c r="R28" s="17">
        <f t="shared" si="8"/>
        <v>866</v>
      </c>
      <c r="S28" s="17">
        <f t="shared" si="9"/>
        <v>70</v>
      </c>
      <c r="T28" s="17">
        <f t="shared" si="9"/>
        <v>796</v>
      </c>
      <c r="U28" s="17">
        <v>589</v>
      </c>
      <c r="V28" s="17">
        <v>55</v>
      </c>
      <c r="W28" s="17">
        <v>534</v>
      </c>
      <c r="X28" s="17">
        <v>277</v>
      </c>
      <c r="Y28" s="16">
        <v>15</v>
      </c>
      <c r="Z28" s="16">
        <v>262</v>
      </c>
      <c r="AA28" s="17">
        <v>1297</v>
      </c>
      <c r="AB28" s="16">
        <v>38</v>
      </c>
      <c r="AC28" s="17">
        <v>1259</v>
      </c>
      <c r="AD28" s="15" t="s">
        <v>58</v>
      </c>
      <c r="AE28" s="17">
        <f t="shared" si="10"/>
        <v>2420</v>
      </c>
      <c r="AF28" s="17">
        <f t="shared" si="11"/>
        <v>85</v>
      </c>
      <c r="AG28" s="17">
        <f t="shared" si="11"/>
        <v>2335</v>
      </c>
      <c r="AH28" s="16">
        <v>316</v>
      </c>
      <c r="AI28" s="16">
        <v>8</v>
      </c>
      <c r="AJ28" s="16">
        <v>308</v>
      </c>
      <c r="AK28" s="17">
        <f t="shared" si="12"/>
        <v>854</v>
      </c>
      <c r="AL28" s="17">
        <f t="shared" si="13"/>
        <v>64</v>
      </c>
      <c r="AM28" s="17">
        <f t="shared" si="13"/>
        <v>790</v>
      </c>
      <c r="AN28" s="16">
        <v>589</v>
      </c>
      <c r="AO28" s="16">
        <v>55</v>
      </c>
      <c r="AP28" s="16">
        <v>534</v>
      </c>
      <c r="AQ28" s="18">
        <v>265</v>
      </c>
      <c r="AR28" s="18">
        <v>9</v>
      </c>
      <c r="AS28" s="18">
        <v>256</v>
      </c>
      <c r="AT28" s="16">
        <v>1250</v>
      </c>
      <c r="AU28" s="18">
        <v>13</v>
      </c>
      <c r="AV28" s="18">
        <v>1237</v>
      </c>
      <c r="AW28" s="19">
        <f t="shared" si="14"/>
        <v>59</v>
      </c>
      <c r="AX28" s="17">
        <f t="shared" si="15"/>
        <v>31</v>
      </c>
      <c r="AY28" s="17">
        <f t="shared" si="15"/>
        <v>28</v>
      </c>
      <c r="AZ28" s="17">
        <v>12</v>
      </c>
      <c r="BA28" s="16">
        <v>6</v>
      </c>
      <c r="BB28" s="16">
        <v>6</v>
      </c>
      <c r="BC28" s="16">
        <v>47</v>
      </c>
      <c r="BD28" s="18">
        <v>25</v>
      </c>
      <c r="BE28" s="18">
        <v>22</v>
      </c>
    </row>
    <row r="29" spans="1:57" s="1" customFormat="1" ht="15.95" customHeight="1" x14ac:dyDescent="0.25">
      <c r="A29" s="15" t="s">
        <v>59</v>
      </c>
      <c r="B29" s="16">
        <f t="shared" si="1"/>
        <v>607</v>
      </c>
      <c r="C29" s="17">
        <f t="shared" si="2"/>
        <v>71</v>
      </c>
      <c r="D29" s="16">
        <f t="shared" si="3"/>
        <v>2</v>
      </c>
      <c r="E29" s="16">
        <f t="shared" si="3"/>
        <v>69</v>
      </c>
      <c r="F29" s="17">
        <f t="shared" si="4"/>
        <v>56</v>
      </c>
      <c r="G29" s="16">
        <v>0</v>
      </c>
      <c r="H29" s="16">
        <v>56</v>
      </c>
      <c r="I29" s="17">
        <f t="shared" si="5"/>
        <v>15</v>
      </c>
      <c r="J29" s="16">
        <v>2</v>
      </c>
      <c r="K29" s="16">
        <v>13</v>
      </c>
      <c r="L29" s="17">
        <f t="shared" si="6"/>
        <v>536</v>
      </c>
      <c r="M29" s="17">
        <f t="shared" si="7"/>
        <v>94</v>
      </c>
      <c r="N29" s="17">
        <f t="shared" si="7"/>
        <v>442</v>
      </c>
      <c r="O29" s="17">
        <v>62</v>
      </c>
      <c r="P29" s="16">
        <v>7</v>
      </c>
      <c r="Q29" s="16">
        <v>55</v>
      </c>
      <c r="R29" s="17">
        <f t="shared" si="8"/>
        <v>120</v>
      </c>
      <c r="S29" s="17">
        <f t="shared" si="9"/>
        <v>19</v>
      </c>
      <c r="T29" s="17">
        <f t="shared" si="9"/>
        <v>101</v>
      </c>
      <c r="U29" s="17">
        <v>74</v>
      </c>
      <c r="V29" s="17">
        <v>13</v>
      </c>
      <c r="W29" s="17">
        <v>61</v>
      </c>
      <c r="X29" s="17">
        <v>46</v>
      </c>
      <c r="Y29" s="16">
        <v>6</v>
      </c>
      <c r="Z29" s="16">
        <v>40</v>
      </c>
      <c r="AA29" s="17">
        <v>354</v>
      </c>
      <c r="AB29" s="16">
        <v>68</v>
      </c>
      <c r="AC29" s="17">
        <v>286</v>
      </c>
      <c r="AD29" s="15" t="s">
        <v>59</v>
      </c>
      <c r="AE29" s="17">
        <f t="shared" si="10"/>
        <v>533</v>
      </c>
      <c r="AF29" s="17">
        <f t="shared" si="11"/>
        <v>94</v>
      </c>
      <c r="AG29" s="17">
        <f t="shared" si="11"/>
        <v>439</v>
      </c>
      <c r="AH29" s="16">
        <v>62</v>
      </c>
      <c r="AI29" s="16">
        <v>7</v>
      </c>
      <c r="AJ29" s="16">
        <v>55</v>
      </c>
      <c r="AK29" s="17">
        <f t="shared" si="12"/>
        <v>120</v>
      </c>
      <c r="AL29" s="17">
        <f t="shared" si="13"/>
        <v>19</v>
      </c>
      <c r="AM29" s="17">
        <f t="shared" si="13"/>
        <v>101</v>
      </c>
      <c r="AN29" s="16">
        <v>74</v>
      </c>
      <c r="AO29" s="16">
        <v>13</v>
      </c>
      <c r="AP29" s="16">
        <v>61</v>
      </c>
      <c r="AQ29" s="18">
        <v>46</v>
      </c>
      <c r="AR29" s="18">
        <v>6</v>
      </c>
      <c r="AS29" s="18">
        <v>40</v>
      </c>
      <c r="AT29" s="16">
        <v>351</v>
      </c>
      <c r="AU29" s="18">
        <v>68</v>
      </c>
      <c r="AV29" s="18">
        <v>283</v>
      </c>
      <c r="AW29" s="19">
        <f t="shared" si="14"/>
        <v>3</v>
      </c>
      <c r="AX29" s="17">
        <f t="shared" si="15"/>
        <v>0</v>
      </c>
      <c r="AY29" s="17">
        <f t="shared" si="15"/>
        <v>3</v>
      </c>
      <c r="AZ29" s="17">
        <v>0</v>
      </c>
      <c r="BA29" s="16">
        <v>0</v>
      </c>
      <c r="BB29" s="16">
        <v>0</v>
      </c>
      <c r="BC29" s="16">
        <v>3</v>
      </c>
      <c r="BD29" s="18">
        <v>0</v>
      </c>
      <c r="BE29" s="18">
        <v>3</v>
      </c>
    </row>
    <row r="30" spans="1:57" s="22" customFormat="1" ht="30.2" customHeight="1" x14ac:dyDescent="0.25">
      <c r="A30" s="21" t="s">
        <v>60</v>
      </c>
      <c r="B30" s="16">
        <f t="shared" si="1"/>
        <v>4338</v>
      </c>
      <c r="C30" s="17">
        <f t="shared" si="2"/>
        <v>0</v>
      </c>
      <c r="D30" s="16">
        <f t="shared" si="3"/>
        <v>0</v>
      </c>
      <c r="E30" s="16">
        <f t="shared" si="3"/>
        <v>0</v>
      </c>
      <c r="F30" s="17">
        <f t="shared" si="4"/>
        <v>0</v>
      </c>
      <c r="G30" s="16">
        <v>0</v>
      </c>
      <c r="H30" s="16">
        <v>0</v>
      </c>
      <c r="I30" s="17">
        <f t="shared" si="5"/>
        <v>0</v>
      </c>
      <c r="J30" s="16">
        <v>0</v>
      </c>
      <c r="K30" s="17">
        <v>0</v>
      </c>
      <c r="L30" s="17">
        <f t="shared" si="6"/>
        <v>4338</v>
      </c>
      <c r="M30" s="17">
        <f t="shared" si="7"/>
        <v>331</v>
      </c>
      <c r="N30" s="17">
        <f t="shared" si="7"/>
        <v>4007</v>
      </c>
      <c r="O30" s="17">
        <v>3179</v>
      </c>
      <c r="P30" s="16">
        <v>224</v>
      </c>
      <c r="Q30" s="16">
        <v>2955</v>
      </c>
      <c r="R30" s="17">
        <f t="shared" si="8"/>
        <v>900</v>
      </c>
      <c r="S30" s="17">
        <f t="shared" si="9"/>
        <v>65</v>
      </c>
      <c r="T30" s="17">
        <f t="shared" si="9"/>
        <v>835</v>
      </c>
      <c r="U30" s="17">
        <v>571</v>
      </c>
      <c r="V30" s="17">
        <v>23</v>
      </c>
      <c r="W30" s="17">
        <v>548</v>
      </c>
      <c r="X30" s="17">
        <v>329</v>
      </c>
      <c r="Y30" s="16">
        <v>42</v>
      </c>
      <c r="Z30" s="16">
        <v>287</v>
      </c>
      <c r="AA30" s="17">
        <v>259</v>
      </c>
      <c r="AB30" s="16">
        <v>42</v>
      </c>
      <c r="AC30" s="17">
        <v>217</v>
      </c>
      <c r="AD30" s="21" t="s">
        <v>60</v>
      </c>
      <c r="AE30" s="17">
        <f t="shared" si="10"/>
        <v>4233</v>
      </c>
      <c r="AF30" s="17">
        <f t="shared" si="11"/>
        <v>279</v>
      </c>
      <c r="AG30" s="17">
        <f t="shared" si="11"/>
        <v>3954</v>
      </c>
      <c r="AH30" s="16">
        <v>3179</v>
      </c>
      <c r="AI30" s="16">
        <v>224</v>
      </c>
      <c r="AJ30" s="16">
        <v>2955</v>
      </c>
      <c r="AK30" s="17">
        <f t="shared" si="12"/>
        <v>861</v>
      </c>
      <c r="AL30" s="17">
        <f t="shared" si="13"/>
        <v>45</v>
      </c>
      <c r="AM30" s="17">
        <f t="shared" si="13"/>
        <v>816</v>
      </c>
      <c r="AN30" s="16">
        <v>571</v>
      </c>
      <c r="AO30" s="16">
        <v>23</v>
      </c>
      <c r="AP30" s="16">
        <v>548</v>
      </c>
      <c r="AQ30" s="18">
        <v>290</v>
      </c>
      <c r="AR30" s="18">
        <v>22</v>
      </c>
      <c r="AS30" s="18">
        <v>268</v>
      </c>
      <c r="AT30" s="16">
        <v>193</v>
      </c>
      <c r="AU30" s="18">
        <v>10</v>
      </c>
      <c r="AV30" s="18">
        <v>183</v>
      </c>
      <c r="AW30" s="19">
        <f t="shared" si="14"/>
        <v>105</v>
      </c>
      <c r="AX30" s="17">
        <f t="shared" si="15"/>
        <v>52</v>
      </c>
      <c r="AY30" s="17">
        <f t="shared" si="15"/>
        <v>53</v>
      </c>
      <c r="AZ30" s="17">
        <v>39</v>
      </c>
      <c r="BA30" s="16">
        <v>20</v>
      </c>
      <c r="BB30" s="16">
        <v>19</v>
      </c>
      <c r="BC30" s="16">
        <v>66</v>
      </c>
      <c r="BD30" s="18">
        <v>32</v>
      </c>
      <c r="BE30" s="18">
        <v>34</v>
      </c>
    </row>
    <row r="31" spans="1:57" s="22" customFormat="1" ht="9.6" customHeight="1" x14ac:dyDescent="0.25">
      <c r="A31" s="23"/>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5"/>
      <c r="AD31" s="23"/>
      <c r="AE31" s="24"/>
      <c r="AF31" s="24"/>
      <c r="AG31" s="24"/>
      <c r="AH31" s="26"/>
      <c r="AI31" s="26"/>
      <c r="AJ31" s="26"/>
      <c r="AK31" s="24"/>
      <c r="AL31" s="24"/>
      <c r="AM31" s="24"/>
      <c r="AN31" s="26"/>
      <c r="AO31" s="26"/>
      <c r="AP31" s="26"/>
      <c r="AQ31" s="27"/>
      <c r="AR31" s="27"/>
      <c r="AS31" s="27"/>
      <c r="AT31" s="26"/>
      <c r="AU31" s="27"/>
      <c r="AV31" s="27"/>
      <c r="AW31" s="28"/>
      <c r="AX31" s="24"/>
      <c r="AY31" s="24"/>
      <c r="AZ31" s="24"/>
      <c r="BA31" s="16"/>
      <c r="BB31" s="16"/>
      <c r="BC31" s="16"/>
      <c r="BD31" s="27"/>
      <c r="BE31" s="27"/>
    </row>
    <row r="32" spans="1:57" s="1" customFormat="1" x14ac:dyDescent="0.25">
      <c r="A32" s="29" t="s">
        <v>61</v>
      </c>
      <c r="Z32" s="119" t="s">
        <v>62</v>
      </c>
      <c r="AA32" s="119"/>
      <c r="AB32" s="119"/>
      <c r="AC32" s="119"/>
      <c r="AD32" s="22"/>
      <c r="AV32" s="30"/>
      <c r="AW32" s="31"/>
      <c r="BA32" s="32"/>
      <c r="BB32" s="32"/>
      <c r="BC32" s="33"/>
      <c r="BD32" s="33"/>
      <c r="BE32" s="34">
        <f>AC32</f>
        <v>0</v>
      </c>
    </row>
    <row r="33" spans="1:57" s="1" customFormat="1" x14ac:dyDescent="0.25">
      <c r="A33" s="35" t="s">
        <v>63</v>
      </c>
      <c r="AC33" s="30"/>
      <c r="AD33" s="35"/>
      <c r="AV33" s="30"/>
      <c r="AW33" s="31"/>
      <c r="BE33" s="30"/>
    </row>
    <row r="34" spans="1:57" s="1" customFormat="1" x14ac:dyDescent="0.25">
      <c r="A34" s="36" t="s">
        <v>64</v>
      </c>
      <c r="AC34" s="30"/>
      <c r="AD34" s="35"/>
      <c r="AV34" s="30"/>
      <c r="AW34" s="31"/>
      <c r="BE34" s="30"/>
    </row>
    <row r="35" spans="1:57" s="1" customFormat="1" x14ac:dyDescent="0.25">
      <c r="A35" s="37" t="s">
        <v>65</v>
      </c>
      <c r="AW35" s="31"/>
    </row>
    <row r="36" spans="1:57" s="1" customFormat="1" x14ac:dyDescent="0.25">
      <c r="A36" s="37" t="s">
        <v>66</v>
      </c>
      <c r="AW36" s="31"/>
    </row>
    <row r="37" spans="1:57" s="1" customFormat="1" x14ac:dyDescent="0.25">
      <c r="A37" s="1" t="s">
        <v>67</v>
      </c>
      <c r="AW37" s="31"/>
    </row>
  </sheetData>
  <mergeCells count="32">
    <mergeCell ref="Z32:AC32"/>
    <mergeCell ref="AK4:AS4"/>
    <mergeCell ref="AT4:AV5"/>
    <mergeCell ref="AW4:AY5"/>
    <mergeCell ref="BC4:BE5"/>
    <mergeCell ref="R5:T5"/>
    <mergeCell ref="U5:W5"/>
    <mergeCell ref="X5:Z5"/>
    <mergeCell ref="AK5:AM5"/>
    <mergeCell ref="AN5:AP5"/>
    <mergeCell ref="AQ5:AS5"/>
    <mergeCell ref="R4:Z4"/>
    <mergeCell ref="AA4:AC5"/>
    <mergeCell ref="AE4:AG5"/>
    <mergeCell ref="AH4:AJ5"/>
    <mergeCell ref="AZ4:BB5"/>
    <mergeCell ref="C1:AA1"/>
    <mergeCell ref="AE1:BC1"/>
    <mergeCell ref="C2:AA2"/>
    <mergeCell ref="AE2:BC2"/>
    <mergeCell ref="A3:A6"/>
    <mergeCell ref="B3:B6"/>
    <mergeCell ref="C3:K3"/>
    <mergeCell ref="L3:AC3"/>
    <mergeCell ref="AD3:AD6"/>
    <mergeCell ref="AE3:AV3"/>
    <mergeCell ref="AW3:BE3"/>
    <mergeCell ref="C4:E5"/>
    <mergeCell ref="F4:H5"/>
    <mergeCell ref="I4:K5"/>
    <mergeCell ref="L4:N5"/>
    <mergeCell ref="O4:Q5"/>
  </mergeCells>
  <phoneticPr fontId="2" type="noConversion"/>
  <printOptions horizontalCentered="1" verticalCentered="1"/>
  <pageMargins left="0.27559055118110237" right="0.27559055118110237" top="0" bottom="0" header="0.51181102362204722" footer="0.51181102362204722"/>
  <pageSetup paperSize="9" scale="60" orientation="landscape" r:id="rId1"/>
  <headerFooter alignWithMargins="0"/>
  <colBreaks count="1" manualBreakCount="1">
    <brk id="29"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5"/>
  <sheetViews>
    <sheetView showGridLines="0" zoomScale="75" zoomScaleNormal="75" zoomScaleSheetLayoutView="85" workbookViewId="0">
      <pane xSplit="1" ySplit="6" topLeftCell="B7" activePane="bottomRight" state="frozen"/>
      <selection activeCell="Z32" sqref="Z32:AC32"/>
      <selection pane="topRight" activeCell="Z32" sqref="Z32:AC32"/>
      <selection pane="bottomLeft" activeCell="Z32" sqref="Z32:AC32"/>
      <selection pane="bottomRight" activeCell="W32" sqref="W32:AC32"/>
    </sheetView>
  </sheetViews>
  <sheetFormatPr defaultColWidth="9" defaultRowHeight="16.5" x14ac:dyDescent="0.25"/>
  <cols>
    <col min="1" max="1" width="8.625" style="45" customWidth="1"/>
    <col min="2" max="2" width="9.5" style="45" customWidth="1"/>
    <col min="3" max="3" width="10.375" style="45" customWidth="1"/>
    <col min="4" max="4" width="7.625" style="45" customWidth="1"/>
    <col min="5" max="5" width="10.125" style="45" customWidth="1"/>
    <col min="6" max="20" width="7.625" style="45" customWidth="1"/>
    <col min="21" max="21" width="9.125" style="45" customWidth="1"/>
    <col min="22" max="22" width="7.625" style="45" customWidth="1"/>
    <col min="23" max="23" width="8.625" style="45" customWidth="1"/>
    <col min="24" max="26" width="7.625" style="45" customWidth="1"/>
    <col min="27" max="41" width="9" style="45"/>
    <col min="42" max="42" width="9" style="47"/>
    <col min="43" max="16384" width="9" style="45"/>
  </cols>
  <sheetData>
    <row r="1" spans="1:42" s="40" customFormat="1" ht="30.2" customHeight="1" x14ac:dyDescent="0.25">
      <c r="A1" s="120" t="s">
        <v>68</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P1" s="41"/>
    </row>
    <row r="2" spans="1:42" x14ac:dyDescent="0.25">
      <c r="A2" s="42"/>
      <c r="B2" s="42"/>
      <c r="C2" s="42"/>
      <c r="D2" s="42"/>
      <c r="E2" s="43"/>
      <c r="F2" s="43"/>
      <c r="G2" s="43"/>
      <c r="H2" s="43"/>
      <c r="I2" s="121" t="str">
        <f>證件別!C2</f>
        <v>76年1月至110年10月底</v>
      </c>
      <c r="J2" s="121"/>
      <c r="K2" s="121"/>
      <c r="L2" s="121"/>
      <c r="M2" s="121"/>
      <c r="N2" s="121"/>
      <c r="O2" s="121"/>
      <c r="P2" s="121"/>
      <c r="Q2" s="121"/>
      <c r="R2" s="44"/>
      <c r="S2" s="43"/>
      <c r="Z2" s="46" t="s">
        <v>69</v>
      </c>
    </row>
    <row r="3" spans="1:42" ht="20.100000000000001" customHeight="1" x14ac:dyDescent="0.25">
      <c r="A3" s="121" t="s">
        <v>70</v>
      </c>
      <c r="B3" s="124" t="s">
        <v>7</v>
      </c>
      <c r="C3" s="127" t="s">
        <v>71</v>
      </c>
      <c r="D3" s="128"/>
      <c r="E3" s="128"/>
      <c r="F3" s="128"/>
      <c r="G3" s="128"/>
      <c r="H3" s="128"/>
      <c r="I3" s="128"/>
      <c r="J3" s="128"/>
      <c r="K3" s="128"/>
      <c r="L3" s="128"/>
      <c r="M3" s="128"/>
      <c r="N3" s="128"/>
      <c r="O3" s="128"/>
      <c r="P3" s="128"/>
      <c r="Q3" s="128"/>
      <c r="R3" s="128"/>
      <c r="S3" s="128"/>
      <c r="T3" s="129"/>
      <c r="U3" s="130" t="s">
        <v>72</v>
      </c>
      <c r="V3" s="131"/>
      <c r="W3" s="131"/>
      <c r="X3" s="131"/>
      <c r="Y3" s="131"/>
      <c r="Z3" s="131"/>
    </row>
    <row r="4" spans="1:42" ht="15.2" customHeight="1" x14ac:dyDescent="0.25">
      <c r="A4" s="122"/>
      <c r="B4" s="125"/>
      <c r="C4" s="127" t="s">
        <v>73</v>
      </c>
      <c r="D4" s="129"/>
      <c r="E4" s="134" t="s">
        <v>74</v>
      </c>
      <c r="F4" s="135"/>
      <c r="G4" s="134" t="s">
        <v>75</v>
      </c>
      <c r="H4" s="135"/>
      <c r="I4" s="134" t="s">
        <v>76</v>
      </c>
      <c r="J4" s="135"/>
      <c r="K4" s="134" t="s">
        <v>77</v>
      </c>
      <c r="L4" s="135"/>
      <c r="M4" s="134" t="s">
        <v>78</v>
      </c>
      <c r="N4" s="135"/>
      <c r="O4" s="134" t="s">
        <v>79</v>
      </c>
      <c r="P4" s="135"/>
      <c r="Q4" s="134" t="s">
        <v>80</v>
      </c>
      <c r="R4" s="135"/>
      <c r="S4" s="134" t="s">
        <v>81</v>
      </c>
      <c r="T4" s="135"/>
      <c r="U4" s="138" t="s">
        <v>73</v>
      </c>
      <c r="V4" s="139"/>
      <c r="W4" s="138" t="s">
        <v>82</v>
      </c>
      <c r="X4" s="139"/>
      <c r="Y4" s="138" t="s">
        <v>83</v>
      </c>
      <c r="Z4" s="142"/>
    </row>
    <row r="5" spans="1:42" ht="15.2" customHeight="1" x14ac:dyDescent="0.25">
      <c r="A5" s="122"/>
      <c r="B5" s="125"/>
      <c r="C5" s="132"/>
      <c r="D5" s="133"/>
      <c r="E5" s="136"/>
      <c r="F5" s="137"/>
      <c r="G5" s="136"/>
      <c r="H5" s="137"/>
      <c r="I5" s="136"/>
      <c r="J5" s="137"/>
      <c r="K5" s="136"/>
      <c r="L5" s="137"/>
      <c r="M5" s="136"/>
      <c r="N5" s="137"/>
      <c r="O5" s="136"/>
      <c r="P5" s="137"/>
      <c r="Q5" s="136"/>
      <c r="R5" s="137"/>
      <c r="S5" s="136"/>
      <c r="T5" s="137"/>
      <c r="U5" s="140"/>
      <c r="V5" s="141"/>
      <c r="W5" s="140"/>
      <c r="X5" s="141"/>
      <c r="Y5" s="140"/>
      <c r="Z5" s="143"/>
    </row>
    <row r="6" spans="1:42" ht="25.15" customHeight="1" x14ac:dyDescent="0.25">
      <c r="A6" s="123"/>
      <c r="B6" s="126"/>
      <c r="C6" s="48" t="s">
        <v>84</v>
      </c>
      <c r="D6" s="48" t="s">
        <v>85</v>
      </c>
      <c r="E6" s="48" t="s">
        <v>84</v>
      </c>
      <c r="F6" s="48" t="s">
        <v>86</v>
      </c>
      <c r="G6" s="48" t="s">
        <v>87</v>
      </c>
      <c r="H6" s="48" t="s">
        <v>88</v>
      </c>
      <c r="I6" s="48" t="s">
        <v>87</v>
      </c>
      <c r="J6" s="48" t="s">
        <v>88</v>
      </c>
      <c r="K6" s="48" t="s">
        <v>84</v>
      </c>
      <c r="L6" s="48" t="s">
        <v>88</v>
      </c>
      <c r="M6" s="48" t="s">
        <v>89</v>
      </c>
      <c r="N6" s="49" t="s">
        <v>88</v>
      </c>
      <c r="O6" s="48" t="s">
        <v>84</v>
      </c>
      <c r="P6" s="49" t="s">
        <v>88</v>
      </c>
      <c r="Q6" s="48" t="s">
        <v>84</v>
      </c>
      <c r="R6" s="49" t="s">
        <v>90</v>
      </c>
      <c r="S6" s="48" t="s">
        <v>84</v>
      </c>
      <c r="T6" s="49" t="s">
        <v>86</v>
      </c>
      <c r="U6" s="50" t="s">
        <v>84</v>
      </c>
      <c r="V6" s="50" t="s">
        <v>88</v>
      </c>
      <c r="W6" s="50" t="s">
        <v>84</v>
      </c>
      <c r="X6" s="51" t="s">
        <v>88</v>
      </c>
      <c r="Y6" s="50" t="s">
        <v>84</v>
      </c>
      <c r="Z6" s="51" t="s">
        <v>88</v>
      </c>
    </row>
    <row r="7" spans="1:42" ht="30.2" customHeight="1" x14ac:dyDescent="0.25">
      <c r="A7" s="52" t="s">
        <v>7</v>
      </c>
      <c r="B7" s="53">
        <f t="shared" ref="B7:B30" si="0">SUM(C7,U7)</f>
        <v>569063</v>
      </c>
      <c r="C7" s="53">
        <f t="shared" ref="C7:C30" si="1">SUM(E7,G7,I7,K7,M7,O7,Q7,S7)</f>
        <v>197545</v>
      </c>
      <c r="D7" s="54">
        <f t="shared" ref="D7:D30" si="2">ROUND(C7/$B7*100,2)</f>
        <v>34.71</v>
      </c>
      <c r="E7" s="53">
        <f>SUM(E8:E30)</f>
        <v>111261</v>
      </c>
      <c r="F7" s="54">
        <f t="shared" ref="F7:F30" si="3">ROUND(E7/$B7*100,2)</f>
        <v>19.55</v>
      </c>
      <c r="G7" s="53">
        <f>SUM(G8:G30)</f>
        <v>30994</v>
      </c>
      <c r="H7" s="54">
        <f t="shared" ref="H7:H30" si="4">ROUND(G7/$B7*100,2)</f>
        <v>5.45</v>
      </c>
      <c r="I7" s="53">
        <f>SUM(I8:I30)</f>
        <v>9462</v>
      </c>
      <c r="J7" s="54">
        <f t="shared" ref="J7:J30" si="5">ROUND(I7/$B7*100,2)</f>
        <v>1.66</v>
      </c>
      <c r="K7" s="53">
        <f>SUM(K8:K30)</f>
        <v>10461</v>
      </c>
      <c r="L7" s="54">
        <f t="shared" ref="L7:L30" si="6">ROUND(K7/$B7*100,2)</f>
        <v>1.84</v>
      </c>
      <c r="M7" s="53">
        <f>SUM(M8:M30)</f>
        <v>4345</v>
      </c>
      <c r="N7" s="54">
        <f t="shared" ref="N7:N30" si="7">ROUND(M7/$B7*100,2)</f>
        <v>0.76</v>
      </c>
      <c r="O7" s="53">
        <f>SUM(O8:O30)</f>
        <v>5578</v>
      </c>
      <c r="P7" s="54">
        <f t="shared" ref="P7:P30" si="8">ROUND(O7/$B7*100,2)</f>
        <v>0.98</v>
      </c>
      <c r="Q7" s="53">
        <f>SUM(Q8:Q30)</f>
        <v>2067</v>
      </c>
      <c r="R7" s="54">
        <f t="shared" ref="R7:R30" si="9">ROUND(Q7/$B7*100,2)</f>
        <v>0.36</v>
      </c>
      <c r="S7" s="53">
        <f>SUM(S8:S30)</f>
        <v>23377</v>
      </c>
      <c r="T7" s="54">
        <f t="shared" ref="T7:T30" si="10">ROUND(S7/$B7*100,2)</f>
        <v>4.1100000000000003</v>
      </c>
      <c r="U7" s="55">
        <f t="shared" ref="U7:U30" si="11">SUM(W7,Y7)</f>
        <v>371518</v>
      </c>
      <c r="V7" s="54">
        <f t="shared" ref="V7:V30" si="12">ROUND(U7/$B7*100,2)</f>
        <v>65.290000000000006</v>
      </c>
      <c r="W7" s="56">
        <f>SUM(W8:W30)</f>
        <v>351772</v>
      </c>
      <c r="X7" s="54">
        <f t="shared" ref="X7:X30" si="13">ROUND(W7/$B7*100,2)</f>
        <v>61.82</v>
      </c>
      <c r="Y7" s="56">
        <f>SUM(Y8:Y30)</f>
        <v>19746</v>
      </c>
      <c r="Z7" s="57">
        <f t="shared" ref="Z7:Z30" si="14">ROUND(Y7/$B7*100,2)</f>
        <v>3.47</v>
      </c>
    </row>
    <row r="8" spans="1:42" ht="30.2" customHeight="1" x14ac:dyDescent="0.25">
      <c r="A8" s="52" t="s">
        <v>37</v>
      </c>
      <c r="B8" s="53">
        <f t="shared" si="0"/>
        <v>110918</v>
      </c>
      <c r="C8" s="53">
        <f t="shared" si="1"/>
        <v>35186</v>
      </c>
      <c r="D8" s="58">
        <f t="shared" si="2"/>
        <v>31.72</v>
      </c>
      <c r="E8" s="59">
        <v>19531</v>
      </c>
      <c r="F8" s="58">
        <f t="shared" si="3"/>
        <v>17.61</v>
      </c>
      <c r="G8" s="59">
        <v>3949</v>
      </c>
      <c r="H8" s="58">
        <f t="shared" si="4"/>
        <v>3.56</v>
      </c>
      <c r="I8" s="59">
        <v>1771</v>
      </c>
      <c r="J8" s="58">
        <f t="shared" si="5"/>
        <v>1.6</v>
      </c>
      <c r="K8" s="59">
        <v>1695</v>
      </c>
      <c r="L8" s="58">
        <f t="shared" si="6"/>
        <v>1.53</v>
      </c>
      <c r="M8" s="59">
        <v>456</v>
      </c>
      <c r="N8" s="58">
        <f t="shared" si="7"/>
        <v>0.41</v>
      </c>
      <c r="O8" s="59">
        <v>1171</v>
      </c>
      <c r="P8" s="58">
        <f t="shared" si="8"/>
        <v>1.06</v>
      </c>
      <c r="Q8" s="59">
        <v>566</v>
      </c>
      <c r="R8" s="58">
        <f t="shared" si="9"/>
        <v>0.51</v>
      </c>
      <c r="S8" s="59">
        <v>6047</v>
      </c>
      <c r="T8" s="58">
        <f t="shared" si="10"/>
        <v>5.45</v>
      </c>
      <c r="U8" s="55">
        <f t="shared" si="11"/>
        <v>75732</v>
      </c>
      <c r="V8" s="58">
        <f t="shared" si="12"/>
        <v>68.28</v>
      </c>
      <c r="W8" s="60">
        <f>證件別!AE8</f>
        <v>69384</v>
      </c>
      <c r="X8" s="58">
        <f t="shared" si="13"/>
        <v>62.55</v>
      </c>
      <c r="Y8" s="60">
        <f>證件別!AW8</f>
        <v>6348</v>
      </c>
      <c r="Z8" s="61">
        <f t="shared" si="14"/>
        <v>5.72</v>
      </c>
    </row>
    <row r="9" spans="1:42" ht="15.95" customHeight="1" x14ac:dyDescent="0.25">
      <c r="A9" s="52" t="s">
        <v>38</v>
      </c>
      <c r="B9" s="53">
        <f t="shared" si="0"/>
        <v>64046</v>
      </c>
      <c r="C9" s="53">
        <f t="shared" si="1"/>
        <v>16092</v>
      </c>
      <c r="D9" s="58">
        <f t="shared" si="2"/>
        <v>25.13</v>
      </c>
      <c r="E9" s="59">
        <v>5839</v>
      </c>
      <c r="F9" s="58">
        <f t="shared" si="3"/>
        <v>9.1199999999999992</v>
      </c>
      <c r="G9" s="59">
        <v>1171</v>
      </c>
      <c r="H9" s="58">
        <f t="shared" si="4"/>
        <v>1.83</v>
      </c>
      <c r="I9" s="59">
        <v>574</v>
      </c>
      <c r="J9" s="58">
        <f t="shared" si="5"/>
        <v>0.9</v>
      </c>
      <c r="K9" s="59">
        <v>660</v>
      </c>
      <c r="L9" s="58">
        <f t="shared" si="6"/>
        <v>1.03</v>
      </c>
      <c r="M9" s="59">
        <v>187</v>
      </c>
      <c r="N9" s="58">
        <f t="shared" si="7"/>
        <v>0.28999999999999998</v>
      </c>
      <c r="O9" s="59">
        <v>1747</v>
      </c>
      <c r="P9" s="58">
        <f t="shared" si="8"/>
        <v>2.73</v>
      </c>
      <c r="Q9" s="59">
        <v>518</v>
      </c>
      <c r="R9" s="58">
        <f t="shared" si="9"/>
        <v>0.81</v>
      </c>
      <c r="S9" s="59">
        <v>5396</v>
      </c>
      <c r="T9" s="58">
        <f t="shared" si="10"/>
        <v>8.43</v>
      </c>
      <c r="U9" s="55">
        <f t="shared" si="11"/>
        <v>47954</v>
      </c>
      <c r="V9" s="58">
        <f t="shared" si="12"/>
        <v>74.87</v>
      </c>
      <c r="W9" s="60">
        <f>證件別!AE9</f>
        <v>43524</v>
      </c>
      <c r="X9" s="58">
        <f t="shared" si="13"/>
        <v>67.959999999999994</v>
      </c>
      <c r="Y9" s="60">
        <f>證件別!AW9</f>
        <v>4430</v>
      </c>
      <c r="Z9" s="61">
        <f t="shared" si="14"/>
        <v>6.92</v>
      </c>
    </row>
    <row r="10" spans="1:42" ht="15.95" customHeight="1" x14ac:dyDescent="0.25">
      <c r="A10" s="52" t="s">
        <v>39</v>
      </c>
      <c r="B10" s="53">
        <f t="shared" si="0"/>
        <v>63597</v>
      </c>
      <c r="C10" s="53">
        <f t="shared" si="1"/>
        <v>24225</v>
      </c>
      <c r="D10" s="58">
        <f t="shared" si="2"/>
        <v>38.090000000000003</v>
      </c>
      <c r="E10" s="59">
        <v>11733</v>
      </c>
      <c r="F10" s="58">
        <f t="shared" si="3"/>
        <v>18.45</v>
      </c>
      <c r="G10" s="59">
        <v>4995</v>
      </c>
      <c r="H10" s="58">
        <f t="shared" si="4"/>
        <v>7.85</v>
      </c>
      <c r="I10" s="59">
        <v>2477</v>
      </c>
      <c r="J10" s="58">
        <f t="shared" si="5"/>
        <v>3.89</v>
      </c>
      <c r="K10" s="59">
        <v>1922</v>
      </c>
      <c r="L10" s="58">
        <f t="shared" si="6"/>
        <v>3.02</v>
      </c>
      <c r="M10" s="59">
        <v>303</v>
      </c>
      <c r="N10" s="58">
        <f t="shared" si="7"/>
        <v>0.48</v>
      </c>
      <c r="O10" s="59">
        <v>438</v>
      </c>
      <c r="P10" s="58">
        <f t="shared" si="8"/>
        <v>0.69</v>
      </c>
      <c r="Q10" s="59">
        <v>157</v>
      </c>
      <c r="R10" s="58">
        <f t="shared" si="9"/>
        <v>0.25</v>
      </c>
      <c r="S10" s="59">
        <v>2200</v>
      </c>
      <c r="T10" s="58">
        <f t="shared" si="10"/>
        <v>3.46</v>
      </c>
      <c r="U10" s="55">
        <f t="shared" si="11"/>
        <v>39372</v>
      </c>
      <c r="V10" s="58">
        <f t="shared" si="12"/>
        <v>61.91</v>
      </c>
      <c r="W10" s="60">
        <f>證件別!AE10</f>
        <v>37473</v>
      </c>
      <c r="X10" s="58">
        <f t="shared" si="13"/>
        <v>58.92</v>
      </c>
      <c r="Y10" s="60">
        <f>證件別!AW10</f>
        <v>1899</v>
      </c>
      <c r="Z10" s="61">
        <f t="shared" si="14"/>
        <v>2.99</v>
      </c>
    </row>
    <row r="11" spans="1:42" ht="30.2" customHeight="1" x14ac:dyDescent="0.25">
      <c r="A11" s="52" t="s">
        <v>41</v>
      </c>
      <c r="B11" s="53">
        <f t="shared" si="0"/>
        <v>59658</v>
      </c>
      <c r="C11" s="53">
        <f t="shared" si="1"/>
        <v>20168</v>
      </c>
      <c r="D11" s="58">
        <f t="shared" si="2"/>
        <v>33.81</v>
      </c>
      <c r="E11" s="59">
        <v>11699</v>
      </c>
      <c r="F11" s="58">
        <f t="shared" si="3"/>
        <v>19.61</v>
      </c>
      <c r="G11" s="59">
        <v>2418</v>
      </c>
      <c r="H11" s="58">
        <f t="shared" si="4"/>
        <v>4.05</v>
      </c>
      <c r="I11" s="59">
        <v>931</v>
      </c>
      <c r="J11" s="58">
        <f t="shared" si="5"/>
        <v>1.56</v>
      </c>
      <c r="K11" s="59">
        <v>1006</v>
      </c>
      <c r="L11" s="58">
        <f t="shared" si="6"/>
        <v>1.69</v>
      </c>
      <c r="M11" s="59">
        <v>755</v>
      </c>
      <c r="N11" s="58">
        <f t="shared" si="7"/>
        <v>1.27</v>
      </c>
      <c r="O11" s="59">
        <v>600</v>
      </c>
      <c r="P11" s="58">
        <f t="shared" si="8"/>
        <v>1.01</v>
      </c>
      <c r="Q11" s="59">
        <v>212</v>
      </c>
      <c r="R11" s="58">
        <f t="shared" si="9"/>
        <v>0.36</v>
      </c>
      <c r="S11" s="59">
        <v>2547</v>
      </c>
      <c r="T11" s="58">
        <f t="shared" si="10"/>
        <v>4.2699999999999996</v>
      </c>
      <c r="U11" s="55">
        <f t="shared" si="11"/>
        <v>39490</v>
      </c>
      <c r="V11" s="58">
        <f t="shared" si="12"/>
        <v>66.19</v>
      </c>
      <c r="W11" s="60">
        <f>證件別!AE11</f>
        <v>37585</v>
      </c>
      <c r="X11" s="58">
        <f t="shared" si="13"/>
        <v>63</v>
      </c>
      <c r="Y11" s="60">
        <f>證件別!AW11</f>
        <v>1905</v>
      </c>
      <c r="Z11" s="61">
        <f t="shared" si="14"/>
        <v>3.19</v>
      </c>
    </row>
    <row r="12" spans="1:42" ht="15.95" customHeight="1" x14ac:dyDescent="0.25">
      <c r="A12" s="52" t="s">
        <v>42</v>
      </c>
      <c r="B12" s="53">
        <f t="shared" si="0"/>
        <v>35329</v>
      </c>
      <c r="C12" s="53">
        <f t="shared" si="1"/>
        <v>12696</v>
      </c>
      <c r="D12" s="58">
        <f t="shared" si="2"/>
        <v>35.94</v>
      </c>
      <c r="E12" s="59">
        <v>8675</v>
      </c>
      <c r="F12" s="58">
        <f t="shared" si="3"/>
        <v>24.55</v>
      </c>
      <c r="G12" s="59">
        <v>1135</v>
      </c>
      <c r="H12" s="58">
        <f t="shared" si="4"/>
        <v>3.21</v>
      </c>
      <c r="I12" s="59">
        <v>560</v>
      </c>
      <c r="J12" s="58">
        <f t="shared" si="5"/>
        <v>1.59</v>
      </c>
      <c r="K12" s="59">
        <v>557</v>
      </c>
      <c r="L12" s="58">
        <f t="shared" si="6"/>
        <v>1.58</v>
      </c>
      <c r="M12" s="59">
        <v>332</v>
      </c>
      <c r="N12" s="58">
        <f t="shared" si="7"/>
        <v>0.94</v>
      </c>
      <c r="O12" s="59">
        <v>277</v>
      </c>
      <c r="P12" s="58">
        <f t="shared" si="8"/>
        <v>0.78</v>
      </c>
      <c r="Q12" s="59">
        <v>88</v>
      </c>
      <c r="R12" s="58">
        <f t="shared" si="9"/>
        <v>0.25</v>
      </c>
      <c r="S12" s="59">
        <v>1072</v>
      </c>
      <c r="T12" s="58">
        <f t="shared" si="10"/>
        <v>3.03</v>
      </c>
      <c r="U12" s="55">
        <f t="shared" si="11"/>
        <v>22633</v>
      </c>
      <c r="V12" s="58">
        <f t="shared" si="12"/>
        <v>64.06</v>
      </c>
      <c r="W12" s="60">
        <f>證件別!AE12</f>
        <v>21824</v>
      </c>
      <c r="X12" s="58">
        <f t="shared" si="13"/>
        <v>61.77</v>
      </c>
      <c r="Y12" s="60">
        <f>證件別!AW12</f>
        <v>809</v>
      </c>
      <c r="Z12" s="61">
        <f t="shared" si="14"/>
        <v>2.29</v>
      </c>
    </row>
    <row r="13" spans="1:42" ht="15.95" customHeight="1" x14ac:dyDescent="0.25">
      <c r="A13" s="52" t="s">
        <v>43</v>
      </c>
      <c r="B13" s="53">
        <f t="shared" si="0"/>
        <v>64317</v>
      </c>
      <c r="C13" s="53">
        <f t="shared" si="1"/>
        <v>19704</v>
      </c>
      <c r="D13" s="58">
        <f t="shared" si="2"/>
        <v>30.64</v>
      </c>
      <c r="E13" s="59">
        <v>12605</v>
      </c>
      <c r="F13" s="58">
        <f t="shared" si="3"/>
        <v>19.600000000000001</v>
      </c>
      <c r="G13" s="59">
        <v>2182</v>
      </c>
      <c r="H13" s="58">
        <f t="shared" si="4"/>
        <v>3.39</v>
      </c>
      <c r="I13" s="59">
        <v>687</v>
      </c>
      <c r="J13" s="58">
        <f t="shared" si="5"/>
        <v>1.07</v>
      </c>
      <c r="K13" s="59">
        <v>1097</v>
      </c>
      <c r="L13" s="58">
        <f t="shared" si="6"/>
        <v>1.71</v>
      </c>
      <c r="M13" s="59">
        <v>439</v>
      </c>
      <c r="N13" s="58">
        <f t="shared" si="7"/>
        <v>0.68</v>
      </c>
      <c r="O13" s="59">
        <v>545</v>
      </c>
      <c r="P13" s="58">
        <f t="shared" si="8"/>
        <v>0.85</v>
      </c>
      <c r="Q13" s="59">
        <v>200</v>
      </c>
      <c r="R13" s="58">
        <f t="shared" si="9"/>
        <v>0.31</v>
      </c>
      <c r="S13" s="59">
        <v>1949</v>
      </c>
      <c r="T13" s="58">
        <f t="shared" si="10"/>
        <v>3.03</v>
      </c>
      <c r="U13" s="55">
        <f t="shared" si="11"/>
        <v>44613</v>
      </c>
      <c r="V13" s="58">
        <f t="shared" si="12"/>
        <v>69.36</v>
      </c>
      <c r="W13" s="60">
        <f>證件別!AE13</f>
        <v>43019</v>
      </c>
      <c r="X13" s="58">
        <f t="shared" si="13"/>
        <v>66.89</v>
      </c>
      <c r="Y13" s="60">
        <f>證件別!AW13</f>
        <v>1594</v>
      </c>
      <c r="Z13" s="61">
        <f t="shared" si="14"/>
        <v>2.48</v>
      </c>
    </row>
    <row r="14" spans="1:42" ht="30.2" customHeight="1" x14ac:dyDescent="0.25">
      <c r="A14" s="52" t="s">
        <v>44</v>
      </c>
      <c r="B14" s="53">
        <f t="shared" si="0"/>
        <v>9060</v>
      </c>
      <c r="C14" s="53">
        <f t="shared" si="1"/>
        <v>3731</v>
      </c>
      <c r="D14" s="58">
        <f t="shared" si="2"/>
        <v>41.18</v>
      </c>
      <c r="E14" s="59">
        <v>2511</v>
      </c>
      <c r="F14" s="58">
        <f t="shared" si="3"/>
        <v>27.72</v>
      </c>
      <c r="G14" s="59">
        <v>488</v>
      </c>
      <c r="H14" s="58">
        <f t="shared" si="4"/>
        <v>5.39</v>
      </c>
      <c r="I14" s="59">
        <v>131</v>
      </c>
      <c r="J14" s="58">
        <f t="shared" si="5"/>
        <v>1.45</v>
      </c>
      <c r="K14" s="59">
        <v>110</v>
      </c>
      <c r="L14" s="58">
        <f t="shared" si="6"/>
        <v>1.21</v>
      </c>
      <c r="M14" s="59">
        <v>134</v>
      </c>
      <c r="N14" s="58">
        <f t="shared" si="7"/>
        <v>1.48</v>
      </c>
      <c r="O14" s="59">
        <v>59</v>
      </c>
      <c r="P14" s="58">
        <f t="shared" si="8"/>
        <v>0.65</v>
      </c>
      <c r="Q14" s="59">
        <v>13</v>
      </c>
      <c r="R14" s="58">
        <f t="shared" si="9"/>
        <v>0.14000000000000001</v>
      </c>
      <c r="S14" s="59">
        <v>285</v>
      </c>
      <c r="T14" s="58">
        <f t="shared" si="10"/>
        <v>3.15</v>
      </c>
      <c r="U14" s="55">
        <f t="shared" si="11"/>
        <v>5329</v>
      </c>
      <c r="V14" s="58">
        <f t="shared" si="12"/>
        <v>58.82</v>
      </c>
      <c r="W14" s="60">
        <f>證件別!AE14</f>
        <v>5154</v>
      </c>
      <c r="X14" s="58">
        <f t="shared" si="13"/>
        <v>56.89</v>
      </c>
      <c r="Y14" s="60">
        <f>證件別!AW14</f>
        <v>175</v>
      </c>
      <c r="Z14" s="61">
        <f t="shared" si="14"/>
        <v>1.93</v>
      </c>
    </row>
    <row r="15" spans="1:42" ht="15.95" customHeight="1" x14ac:dyDescent="0.25">
      <c r="A15" s="52" t="s">
        <v>45</v>
      </c>
      <c r="B15" s="53">
        <f t="shared" si="0"/>
        <v>14505</v>
      </c>
      <c r="C15" s="53">
        <f t="shared" si="1"/>
        <v>7144</v>
      </c>
      <c r="D15" s="58">
        <f t="shared" si="2"/>
        <v>49.25</v>
      </c>
      <c r="E15" s="59">
        <v>2746</v>
      </c>
      <c r="F15" s="58">
        <f t="shared" si="3"/>
        <v>18.93</v>
      </c>
      <c r="G15" s="59">
        <v>2500</v>
      </c>
      <c r="H15" s="58">
        <f t="shared" si="4"/>
        <v>17.239999999999998</v>
      </c>
      <c r="I15" s="59">
        <v>335</v>
      </c>
      <c r="J15" s="58">
        <f t="shared" si="5"/>
        <v>2.31</v>
      </c>
      <c r="K15" s="59">
        <v>670</v>
      </c>
      <c r="L15" s="58">
        <f t="shared" si="6"/>
        <v>4.62</v>
      </c>
      <c r="M15" s="59">
        <v>53</v>
      </c>
      <c r="N15" s="58">
        <f t="shared" si="7"/>
        <v>0.37</v>
      </c>
      <c r="O15" s="59">
        <v>101</v>
      </c>
      <c r="P15" s="58">
        <f t="shared" si="8"/>
        <v>0.7</v>
      </c>
      <c r="Q15" s="59">
        <v>77</v>
      </c>
      <c r="R15" s="58">
        <f t="shared" si="9"/>
        <v>0.53</v>
      </c>
      <c r="S15" s="59">
        <v>662</v>
      </c>
      <c r="T15" s="58">
        <f t="shared" si="10"/>
        <v>4.5599999999999996</v>
      </c>
      <c r="U15" s="55">
        <f t="shared" si="11"/>
        <v>7361</v>
      </c>
      <c r="V15" s="58">
        <f t="shared" si="12"/>
        <v>50.75</v>
      </c>
      <c r="W15" s="60">
        <f>證件別!AE15</f>
        <v>7096</v>
      </c>
      <c r="X15" s="58">
        <f t="shared" si="13"/>
        <v>48.92</v>
      </c>
      <c r="Y15" s="60">
        <f>證件別!AW15</f>
        <v>265</v>
      </c>
      <c r="Z15" s="61">
        <f t="shared" si="14"/>
        <v>1.83</v>
      </c>
    </row>
    <row r="16" spans="1:42" ht="15.95" customHeight="1" x14ac:dyDescent="0.25">
      <c r="A16" s="52" t="s">
        <v>46</v>
      </c>
      <c r="B16" s="53">
        <f t="shared" si="0"/>
        <v>14751</v>
      </c>
      <c r="C16" s="53">
        <f t="shared" si="1"/>
        <v>6316</v>
      </c>
      <c r="D16" s="58">
        <f t="shared" si="2"/>
        <v>42.82</v>
      </c>
      <c r="E16" s="59">
        <v>3351</v>
      </c>
      <c r="F16" s="58">
        <f t="shared" si="3"/>
        <v>22.72</v>
      </c>
      <c r="G16" s="59">
        <v>1962</v>
      </c>
      <c r="H16" s="58">
        <f t="shared" si="4"/>
        <v>13.3</v>
      </c>
      <c r="I16" s="59">
        <v>278</v>
      </c>
      <c r="J16" s="58">
        <f t="shared" si="5"/>
        <v>1.88</v>
      </c>
      <c r="K16" s="59">
        <v>319</v>
      </c>
      <c r="L16" s="58">
        <f t="shared" si="6"/>
        <v>2.16</v>
      </c>
      <c r="M16" s="59">
        <v>72</v>
      </c>
      <c r="N16" s="58">
        <f t="shared" si="7"/>
        <v>0.49</v>
      </c>
      <c r="O16" s="59">
        <v>45</v>
      </c>
      <c r="P16" s="58">
        <f t="shared" si="8"/>
        <v>0.31</v>
      </c>
      <c r="Q16" s="59">
        <v>18</v>
      </c>
      <c r="R16" s="58">
        <f t="shared" si="9"/>
        <v>0.12</v>
      </c>
      <c r="S16" s="59">
        <v>271</v>
      </c>
      <c r="T16" s="58">
        <f t="shared" si="10"/>
        <v>1.84</v>
      </c>
      <c r="U16" s="55">
        <f t="shared" si="11"/>
        <v>8435</v>
      </c>
      <c r="V16" s="58">
        <f t="shared" si="12"/>
        <v>57.18</v>
      </c>
      <c r="W16" s="60">
        <f>證件別!AE16</f>
        <v>8276</v>
      </c>
      <c r="X16" s="58">
        <f t="shared" si="13"/>
        <v>56.1</v>
      </c>
      <c r="Y16" s="60">
        <f>證件別!AW16</f>
        <v>159</v>
      </c>
      <c r="Z16" s="61">
        <f t="shared" si="14"/>
        <v>1.08</v>
      </c>
    </row>
    <row r="17" spans="1:42" ht="15.95" customHeight="1" x14ac:dyDescent="0.25">
      <c r="A17" s="52" t="s">
        <v>47</v>
      </c>
      <c r="B17" s="53">
        <f t="shared" si="0"/>
        <v>24106</v>
      </c>
      <c r="C17" s="53">
        <f t="shared" si="1"/>
        <v>11393</v>
      </c>
      <c r="D17" s="58">
        <f t="shared" si="2"/>
        <v>47.26</v>
      </c>
      <c r="E17" s="59">
        <v>7666</v>
      </c>
      <c r="F17" s="58">
        <f t="shared" si="3"/>
        <v>31.8</v>
      </c>
      <c r="G17" s="59">
        <v>1828</v>
      </c>
      <c r="H17" s="58">
        <f t="shared" si="4"/>
        <v>7.58</v>
      </c>
      <c r="I17" s="59">
        <v>511</v>
      </c>
      <c r="J17" s="58">
        <f t="shared" si="5"/>
        <v>2.12</v>
      </c>
      <c r="K17" s="59">
        <v>453</v>
      </c>
      <c r="L17" s="58">
        <f t="shared" si="6"/>
        <v>1.88</v>
      </c>
      <c r="M17" s="59">
        <v>413</v>
      </c>
      <c r="N17" s="58">
        <f t="shared" si="7"/>
        <v>1.71</v>
      </c>
      <c r="O17" s="59">
        <v>87</v>
      </c>
      <c r="P17" s="58">
        <f t="shared" si="8"/>
        <v>0.36</v>
      </c>
      <c r="Q17" s="59">
        <v>22</v>
      </c>
      <c r="R17" s="58">
        <f t="shared" si="9"/>
        <v>0.09</v>
      </c>
      <c r="S17" s="59">
        <v>413</v>
      </c>
      <c r="T17" s="58">
        <f t="shared" si="10"/>
        <v>1.71</v>
      </c>
      <c r="U17" s="55">
        <f t="shared" si="11"/>
        <v>12713</v>
      </c>
      <c r="V17" s="58">
        <f t="shared" si="12"/>
        <v>52.74</v>
      </c>
      <c r="W17" s="60">
        <f>證件別!AE17</f>
        <v>12374</v>
      </c>
      <c r="X17" s="58">
        <f t="shared" si="13"/>
        <v>51.33</v>
      </c>
      <c r="Y17" s="60">
        <f>證件別!AW17</f>
        <v>339</v>
      </c>
      <c r="Z17" s="61">
        <f t="shared" si="14"/>
        <v>1.41</v>
      </c>
    </row>
    <row r="18" spans="1:42" ht="30.2" customHeight="1" x14ac:dyDescent="0.25">
      <c r="A18" s="52" t="s">
        <v>48</v>
      </c>
      <c r="B18" s="53">
        <f t="shared" si="0"/>
        <v>11180</v>
      </c>
      <c r="C18" s="53">
        <f t="shared" si="1"/>
        <v>5305</v>
      </c>
      <c r="D18" s="58">
        <f t="shared" si="2"/>
        <v>47.45</v>
      </c>
      <c r="E18" s="59">
        <v>3554</v>
      </c>
      <c r="F18" s="58">
        <f t="shared" si="3"/>
        <v>31.79</v>
      </c>
      <c r="G18" s="59">
        <v>946</v>
      </c>
      <c r="H18" s="58">
        <f t="shared" si="4"/>
        <v>8.4600000000000009</v>
      </c>
      <c r="I18" s="59">
        <v>191</v>
      </c>
      <c r="J18" s="58">
        <f t="shared" si="5"/>
        <v>1.71</v>
      </c>
      <c r="K18" s="59">
        <v>131</v>
      </c>
      <c r="L18" s="58">
        <f t="shared" si="6"/>
        <v>1.17</v>
      </c>
      <c r="M18" s="59">
        <v>226</v>
      </c>
      <c r="N18" s="58">
        <f t="shared" si="7"/>
        <v>2.02</v>
      </c>
      <c r="O18" s="59">
        <v>29</v>
      </c>
      <c r="P18" s="58">
        <f t="shared" si="8"/>
        <v>0.26</v>
      </c>
      <c r="Q18" s="59">
        <v>7</v>
      </c>
      <c r="R18" s="58">
        <f t="shared" si="9"/>
        <v>0.06</v>
      </c>
      <c r="S18" s="59">
        <v>221</v>
      </c>
      <c r="T18" s="58">
        <f t="shared" si="10"/>
        <v>1.98</v>
      </c>
      <c r="U18" s="55">
        <f t="shared" si="11"/>
        <v>5875</v>
      </c>
      <c r="V18" s="58">
        <f t="shared" si="12"/>
        <v>52.55</v>
      </c>
      <c r="W18" s="60">
        <f>證件別!AE18</f>
        <v>5713</v>
      </c>
      <c r="X18" s="58">
        <f t="shared" si="13"/>
        <v>51.1</v>
      </c>
      <c r="Y18" s="60">
        <f>證件別!AW18</f>
        <v>162</v>
      </c>
      <c r="Z18" s="61">
        <f t="shared" si="14"/>
        <v>1.45</v>
      </c>
    </row>
    <row r="19" spans="1:42" ht="15.95" customHeight="1" x14ac:dyDescent="0.25">
      <c r="A19" s="52" t="s">
        <v>49</v>
      </c>
      <c r="B19" s="53">
        <f t="shared" si="0"/>
        <v>16697</v>
      </c>
      <c r="C19" s="53">
        <f t="shared" si="1"/>
        <v>7606</v>
      </c>
      <c r="D19" s="58">
        <f t="shared" si="2"/>
        <v>45.55</v>
      </c>
      <c r="E19" s="59">
        <v>4777</v>
      </c>
      <c r="F19" s="58">
        <f t="shared" si="3"/>
        <v>28.61</v>
      </c>
      <c r="G19" s="59">
        <v>1899</v>
      </c>
      <c r="H19" s="58">
        <f t="shared" si="4"/>
        <v>11.37</v>
      </c>
      <c r="I19" s="59">
        <v>229</v>
      </c>
      <c r="J19" s="58">
        <f t="shared" si="5"/>
        <v>1.37</v>
      </c>
      <c r="K19" s="59">
        <v>190</v>
      </c>
      <c r="L19" s="58">
        <f t="shared" si="6"/>
        <v>1.1399999999999999</v>
      </c>
      <c r="M19" s="59">
        <v>259</v>
      </c>
      <c r="N19" s="58">
        <f t="shared" si="7"/>
        <v>1.55</v>
      </c>
      <c r="O19" s="59">
        <v>28</v>
      </c>
      <c r="P19" s="58">
        <f t="shared" si="8"/>
        <v>0.17</v>
      </c>
      <c r="Q19" s="59">
        <v>19</v>
      </c>
      <c r="R19" s="58">
        <f t="shared" si="9"/>
        <v>0.11</v>
      </c>
      <c r="S19" s="59">
        <v>205</v>
      </c>
      <c r="T19" s="58">
        <f t="shared" si="10"/>
        <v>1.23</v>
      </c>
      <c r="U19" s="55">
        <f t="shared" si="11"/>
        <v>9091</v>
      </c>
      <c r="V19" s="58">
        <f t="shared" si="12"/>
        <v>54.45</v>
      </c>
      <c r="W19" s="60">
        <f>證件別!AE19</f>
        <v>8944</v>
      </c>
      <c r="X19" s="58">
        <f t="shared" si="13"/>
        <v>53.57</v>
      </c>
      <c r="Y19" s="60">
        <f>證件別!AW19</f>
        <v>147</v>
      </c>
      <c r="Z19" s="61">
        <f t="shared" si="14"/>
        <v>0.88</v>
      </c>
    </row>
    <row r="20" spans="1:42" ht="15.95" customHeight="1" x14ac:dyDescent="0.25">
      <c r="A20" s="52" t="s">
        <v>50</v>
      </c>
      <c r="B20" s="53">
        <f t="shared" si="0"/>
        <v>13352</v>
      </c>
      <c r="C20" s="53">
        <f t="shared" si="1"/>
        <v>5840</v>
      </c>
      <c r="D20" s="58">
        <f t="shared" si="2"/>
        <v>43.74</v>
      </c>
      <c r="E20" s="59">
        <v>3979</v>
      </c>
      <c r="F20" s="58">
        <f t="shared" si="3"/>
        <v>29.8</v>
      </c>
      <c r="G20" s="59">
        <v>1233</v>
      </c>
      <c r="H20" s="58">
        <f t="shared" si="4"/>
        <v>9.23</v>
      </c>
      <c r="I20" s="59">
        <v>155</v>
      </c>
      <c r="J20" s="58">
        <f t="shared" si="5"/>
        <v>1.1599999999999999</v>
      </c>
      <c r="K20" s="59">
        <v>146</v>
      </c>
      <c r="L20" s="58">
        <f t="shared" si="6"/>
        <v>1.0900000000000001</v>
      </c>
      <c r="M20" s="59">
        <v>167</v>
      </c>
      <c r="N20" s="58">
        <f t="shared" si="7"/>
        <v>1.25</v>
      </c>
      <c r="O20" s="59">
        <v>18</v>
      </c>
      <c r="P20" s="58">
        <f t="shared" si="8"/>
        <v>0.13</v>
      </c>
      <c r="Q20" s="59">
        <v>4</v>
      </c>
      <c r="R20" s="58">
        <f t="shared" si="9"/>
        <v>0.03</v>
      </c>
      <c r="S20" s="59">
        <v>138</v>
      </c>
      <c r="T20" s="58">
        <f t="shared" si="10"/>
        <v>1.03</v>
      </c>
      <c r="U20" s="55">
        <f t="shared" si="11"/>
        <v>7512</v>
      </c>
      <c r="V20" s="58">
        <f t="shared" si="12"/>
        <v>56.26</v>
      </c>
      <c r="W20" s="60">
        <f>證件別!AE20</f>
        <v>7398</v>
      </c>
      <c r="X20" s="58">
        <f t="shared" si="13"/>
        <v>55.41</v>
      </c>
      <c r="Y20" s="60">
        <f>證件別!AW20</f>
        <v>114</v>
      </c>
      <c r="Z20" s="61">
        <f t="shared" si="14"/>
        <v>0.85</v>
      </c>
    </row>
    <row r="21" spans="1:42" ht="15.95" customHeight="1" x14ac:dyDescent="0.25">
      <c r="A21" s="52" t="s">
        <v>51</v>
      </c>
      <c r="B21" s="53">
        <f t="shared" si="0"/>
        <v>19741</v>
      </c>
      <c r="C21" s="53">
        <f t="shared" si="1"/>
        <v>8645</v>
      </c>
      <c r="D21" s="58">
        <f t="shared" si="2"/>
        <v>43.79</v>
      </c>
      <c r="E21" s="59">
        <v>5155</v>
      </c>
      <c r="F21" s="58">
        <f t="shared" si="3"/>
        <v>26.11</v>
      </c>
      <c r="G21" s="59">
        <v>1768</v>
      </c>
      <c r="H21" s="58">
        <f t="shared" si="4"/>
        <v>8.9600000000000009</v>
      </c>
      <c r="I21" s="59">
        <v>207</v>
      </c>
      <c r="J21" s="58">
        <f t="shared" si="5"/>
        <v>1.05</v>
      </c>
      <c r="K21" s="59">
        <v>821</v>
      </c>
      <c r="L21" s="58">
        <f t="shared" si="6"/>
        <v>4.16</v>
      </c>
      <c r="M21" s="59">
        <v>241</v>
      </c>
      <c r="N21" s="58">
        <f t="shared" si="7"/>
        <v>1.22</v>
      </c>
      <c r="O21" s="59">
        <v>58</v>
      </c>
      <c r="P21" s="58">
        <f t="shared" si="8"/>
        <v>0.28999999999999998</v>
      </c>
      <c r="Q21" s="59">
        <v>15</v>
      </c>
      <c r="R21" s="58">
        <f t="shared" si="9"/>
        <v>0.08</v>
      </c>
      <c r="S21" s="59">
        <v>380</v>
      </c>
      <c r="T21" s="58">
        <f t="shared" si="10"/>
        <v>1.92</v>
      </c>
      <c r="U21" s="55">
        <f t="shared" si="11"/>
        <v>11096</v>
      </c>
      <c r="V21" s="58">
        <f t="shared" si="12"/>
        <v>56.21</v>
      </c>
      <c r="W21" s="60">
        <f>證件別!AE21</f>
        <v>10812</v>
      </c>
      <c r="X21" s="58">
        <f t="shared" si="13"/>
        <v>54.77</v>
      </c>
      <c r="Y21" s="60">
        <f>證件別!AW21</f>
        <v>284</v>
      </c>
      <c r="Z21" s="61">
        <f t="shared" si="14"/>
        <v>1.44</v>
      </c>
    </row>
    <row r="22" spans="1:42" ht="30.2" customHeight="1" x14ac:dyDescent="0.25">
      <c r="A22" s="52" t="s">
        <v>52</v>
      </c>
      <c r="B22" s="53">
        <f t="shared" si="0"/>
        <v>4481</v>
      </c>
      <c r="C22" s="53">
        <f t="shared" si="1"/>
        <v>1649</v>
      </c>
      <c r="D22" s="58">
        <f t="shared" si="2"/>
        <v>36.799999999999997</v>
      </c>
      <c r="E22" s="59">
        <v>1024</v>
      </c>
      <c r="F22" s="58">
        <f t="shared" si="3"/>
        <v>22.85</v>
      </c>
      <c r="G22" s="59">
        <v>258</v>
      </c>
      <c r="H22" s="58">
        <f t="shared" si="4"/>
        <v>5.76</v>
      </c>
      <c r="I22" s="59">
        <v>31</v>
      </c>
      <c r="J22" s="58">
        <f t="shared" si="5"/>
        <v>0.69</v>
      </c>
      <c r="K22" s="59">
        <v>87</v>
      </c>
      <c r="L22" s="58">
        <f t="shared" si="6"/>
        <v>1.94</v>
      </c>
      <c r="M22" s="59">
        <v>42</v>
      </c>
      <c r="N22" s="58">
        <f t="shared" si="7"/>
        <v>0.94</v>
      </c>
      <c r="O22" s="59">
        <v>35</v>
      </c>
      <c r="P22" s="58">
        <f t="shared" si="8"/>
        <v>0.78</v>
      </c>
      <c r="Q22" s="59">
        <v>8</v>
      </c>
      <c r="R22" s="58">
        <f t="shared" si="9"/>
        <v>0.18</v>
      </c>
      <c r="S22" s="59">
        <v>164</v>
      </c>
      <c r="T22" s="58">
        <f t="shared" si="10"/>
        <v>3.66</v>
      </c>
      <c r="U22" s="55">
        <f t="shared" si="11"/>
        <v>2832</v>
      </c>
      <c r="V22" s="58">
        <f t="shared" si="12"/>
        <v>63.2</v>
      </c>
      <c r="W22" s="60">
        <f>證件別!AE22</f>
        <v>2766</v>
      </c>
      <c r="X22" s="58">
        <f t="shared" si="13"/>
        <v>61.73</v>
      </c>
      <c r="Y22" s="60">
        <f>證件別!AW22</f>
        <v>66</v>
      </c>
      <c r="Z22" s="61">
        <f t="shared" si="14"/>
        <v>1.47</v>
      </c>
    </row>
    <row r="23" spans="1:42" s="40" customFormat="1" ht="15.95" customHeight="1" x14ac:dyDescent="0.25">
      <c r="A23" s="62" t="s">
        <v>53</v>
      </c>
      <c r="B23" s="53">
        <f t="shared" si="0"/>
        <v>8002</v>
      </c>
      <c r="C23" s="53">
        <f t="shared" si="1"/>
        <v>2251</v>
      </c>
      <c r="D23" s="58">
        <f t="shared" si="2"/>
        <v>28.13</v>
      </c>
      <c r="E23" s="59">
        <v>1167</v>
      </c>
      <c r="F23" s="58">
        <f t="shared" si="3"/>
        <v>14.58</v>
      </c>
      <c r="G23" s="59">
        <v>550</v>
      </c>
      <c r="H23" s="58">
        <f t="shared" si="4"/>
        <v>6.87</v>
      </c>
      <c r="I23" s="59">
        <v>67</v>
      </c>
      <c r="J23" s="58">
        <f t="shared" si="5"/>
        <v>0.84</v>
      </c>
      <c r="K23" s="59">
        <v>72</v>
      </c>
      <c r="L23" s="58">
        <f t="shared" si="6"/>
        <v>0.9</v>
      </c>
      <c r="M23" s="59">
        <v>63</v>
      </c>
      <c r="N23" s="58">
        <f t="shared" si="7"/>
        <v>0.79</v>
      </c>
      <c r="O23" s="59">
        <v>53</v>
      </c>
      <c r="P23" s="58">
        <f t="shared" si="8"/>
        <v>0.66</v>
      </c>
      <c r="Q23" s="59">
        <v>21</v>
      </c>
      <c r="R23" s="58">
        <f t="shared" si="9"/>
        <v>0.26</v>
      </c>
      <c r="S23" s="59">
        <v>258</v>
      </c>
      <c r="T23" s="58">
        <f t="shared" si="10"/>
        <v>3.22</v>
      </c>
      <c r="U23" s="60">
        <f t="shared" si="11"/>
        <v>5751</v>
      </c>
      <c r="V23" s="58">
        <f t="shared" si="12"/>
        <v>71.87</v>
      </c>
      <c r="W23" s="60">
        <f>證件別!AE23</f>
        <v>5573</v>
      </c>
      <c r="X23" s="58">
        <f t="shared" si="13"/>
        <v>69.650000000000006</v>
      </c>
      <c r="Y23" s="60">
        <f>證件別!AW23</f>
        <v>178</v>
      </c>
      <c r="Z23" s="61">
        <f t="shared" si="14"/>
        <v>2.2200000000000002</v>
      </c>
      <c r="AP23" s="41"/>
    </row>
    <row r="24" spans="1:42" ht="15.95" customHeight="1" x14ac:dyDescent="0.25">
      <c r="A24" s="52" t="s">
        <v>54</v>
      </c>
      <c r="B24" s="53">
        <f t="shared" si="0"/>
        <v>1903</v>
      </c>
      <c r="C24" s="53">
        <f t="shared" si="1"/>
        <v>1014</v>
      </c>
      <c r="D24" s="58">
        <f t="shared" si="2"/>
        <v>53.28</v>
      </c>
      <c r="E24" s="59">
        <v>598</v>
      </c>
      <c r="F24" s="58">
        <f t="shared" si="3"/>
        <v>31.42</v>
      </c>
      <c r="G24" s="59">
        <v>321</v>
      </c>
      <c r="H24" s="58">
        <f t="shared" si="4"/>
        <v>16.87</v>
      </c>
      <c r="I24" s="59">
        <v>1</v>
      </c>
      <c r="J24" s="58">
        <f t="shared" si="5"/>
        <v>0.05</v>
      </c>
      <c r="K24" s="59">
        <v>9</v>
      </c>
      <c r="L24" s="58">
        <f t="shared" si="6"/>
        <v>0.47</v>
      </c>
      <c r="M24" s="59">
        <v>42</v>
      </c>
      <c r="N24" s="58">
        <f t="shared" si="7"/>
        <v>2.21</v>
      </c>
      <c r="O24" s="59">
        <v>9</v>
      </c>
      <c r="P24" s="58">
        <f t="shared" si="8"/>
        <v>0.47</v>
      </c>
      <c r="Q24" s="59">
        <v>0</v>
      </c>
      <c r="R24" s="58">
        <f t="shared" si="9"/>
        <v>0</v>
      </c>
      <c r="S24" s="59">
        <v>34</v>
      </c>
      <c r="T24" s="58">
        <f t="shared" si="10"/>
        <v>1.79</v>
      </c>
      <c r="U24" s="55">
        <f t="shared" si="11"/>
        <v>889</v>
      </c>
      <c r="V24" s="58">
        <f t="shared" si="12"/>
        <v>46.72</v>
      </c>
      <c r="W24" s="60">
        <f>證件別!AE24</f>
        <v>863</v>
      </c>
      <c r="X24" s="58">
        <f t="shared" si="13"/>
        <v>45.35</v>
      </c>
      <c r="Y24" s="60">
        <f>證件別!AW24</f>
        <v>26</v>
      </c>
      <c r="Z24" s="61">
        <f t="shared" si="14"/>
        <v>1.37</v>
      </c>
    </row>
    <row r="25" spans="1:42" ht="30.2" customHeight="1" x14ac:dyDescent="0.25">
      <c r="A25" s="52" t="s">
        <v>55</v>
      </c>
      <c r="B25" s="53">
        <f t="shared" si="0"/>
        <v>10556</v>
      </c>
      <c r="C25" s="53">
        <f t="shared" si="1"/>
        <v>2848</v>
      </c>
      <c r="D25" s="58">
        <f t="shared" si="2"/>
        <v>26.98</v>
      </c>
      <c r="E25" s="59">
        <v>1846</v>
      </c>
      <c r="F25" s="58">
        <f t="shared" si="3"/>
        <v>17.489999999999998</v>
      </c>
      <c r="G25" s="59">
        <v>327</v>
      </c>
      <c r="H25" s="58">
        <f t="shared" si="4"/>
        <v>3.1</v>
      </c>
      <c r="I25" s="59">
        <v>118</v>
      </c>
      <c r="J25" s="58">
        <f t="shared" si="5"/>
        <v>1.1200000000000001</v>
      </c>
      <c r="K25" s="59">
        <v>114</v>
      </c>
      <c r="L25" s="58">
        <f t="shared" si="6"/>
        <v>1.08</v>
      </c>
      <c r="M25" s="59">
        <v>67</v>
      </c>
      <c r="N25" s="58">
        <f t="shared" si="7"/>
        <v>0.63</v>
      </c>
      <c r="O25" s="59">
        <v>64</v>
      </c>
      <c r="P25" s="58">
        <f t="shared" si="8"/>
        <v>0.61</v>
      </c>
      <c r="Q25" s="59">
        <v>33</v>
      </c>
      <c r="R25" s="58">
        <f t="shared" si="9"/>
        <v>0.31</v>
      </c>
      <c r="S25" s="59">
        <v>279</v>
      </c>
      <c r="T25" s="58">
        <f t="shared" si="10"/>
        <v>2.64</v>
      </c>
      <c r="U25" s="55">
        <f t="shared" si="11"/>
        <v>7708</v>
      </c>
      <c r="V25" s="58">
        <f t="shared" si="12"/>
        <v>73.02</v>
      </c>
      <c r="W25" s="60">
        <f>證件別!AE25</f>
        <v>7417</v>
      </c>
      <c r="X25" s="58">
        <f t="shared" si="13"/>
        <v>70.260000000000005</v>
      </c>
      <c r="Y25" s="60">
        <f>證件別!AW25</f>
        <v>291</v>
      </c>
      <c r="Z25" s="61">
        <f t="shared" si="14"/>
        <v>2.76</v>
      </c>
    </row>
    <row r="26" spans="1:42" ht="15.95" customHeight="1" x14ac:dyDescent="0.25">
      <c r="A26" s="52" t="s">
        <v>56</v>
      </c>
      <c r="B26" s="53">
        <f t="shared" si="0"/>
        <v>9911</v>
      </c>
      <c r="C26" s="53">
        <f t="shared" si="1"/>
        <v>3736</v>
      </c>
      <c r="D26" s="58">
        <f t="shared" si="2"/>
        <v>37.700000000000003</v>
      </c>
      <c r="E26" s="59">
        <v>1570</v>
      </c>
      <c r="F26" s="58">
        <f t="shared" si="3"/>
        <v>15.84</v>
      </c>
      <c r="G26" s="59">
        <v>746</v>
      </c>
      <c r="H26" s="58">
        <f t="shared" si="4"/>
        <v>7.53</v>
      </c>
      <c r="I26" s="59">
        <v>155</v>
      </c>
      <c r="J26" s="58">
        <f t="shared" si="5"/>
        <v>1.56</v>
      </c>
      <c r="K26" s="59">
        <v>323</v>
      </c>
      <c r="L26" s="58">
        <f t="shared" si="6"/>
        <v>3.26</v>
      </c>
      <c r="M26" s="59">
        <v>24</v>
      </c>
      <c r="N26" s="58">
        <f t="shared" si="7"/>
        <v>0.24</v>
      </c>
      <c r="O26" s="59">
        <v>171</v>
      </c>
      <c r="P26" s="58">
        <f t="shared" si="8"/>
        <v>1.73</v>
      </c>
      <c r="Q26" s="59">
        <v>75</v>
      </c>
      <c r="R26" s="58">
        <f t="shared" si="9"/>
        <v>0.76</v>
      </c>
      <c r="S26" s="59">
        <v>672</v>
      </c>
      <c r="T26" s="58">
        <f t="shared" si="10"/>
        <v>6.78</v>
      </c>
      <c r="U26" s="55">
        <f t="shared" si="11"/>
        <v>6175</v>
      </c>
      <c r="V26" s="58">
        <f t="shared" si="12"/>
        <v>62.3</v>
      </c>
      <c r="W26" s="60">
        <f>證件別!AE26</f>
        <v>5894</v>
      </c>
      <c r="X26" s="58">
        <f t="shared" si="13"/>
        <v>59.47</v>
      </c>
      <c r="Y26" s="60">
        <f>證件別!AW26</f>
        <v>281</v>
      </c>
      <c r="Z26" s="61">
        <f t="shared" si="14"/>
        <v>2.84</v>
      </c>
    </row>
    <row r="27" spans="1:42" ht="15.95" customHeight="1" x14ac:dyDescent="0.25">
      <c r="A27" s="52" t="s">
        <v>57</v>
      </c>
      <c r="B27" s="53">
        <f t="shared" si="0"/>
        <v>5177</v>
      </c>
      <c r="C27" s="53">
        <f t="shared" si="1"/>
        <v>1573</v>
      </c>
      <c r="D27" s="58">
        <f t="shared" si="2"/>
        <v>30.38</v>
      </c>
      <c r="E27" s="59">
        <v>994</v>
      </c>
      <c r="F27" s="58">
        <f t="shared" si="3"/>
        <v>19.2</v>
      </c>
      <c r="G27" s="59">
        <v>201</v>
      </c>
      <c r="H27" s="58">
        <f t="shared" si="4"/>
        <v>3.88</v>
      </c>
      <c r="I27" s="59">
        <v>43</v>
      </c>
      <c r="J27" s="58">
        <f t="shared" si="5"/>
        <v>0.83</v>
      </c>
      <c r="K27" s="59">
        <v>72</v>
      </c>
      <c r="L27" s="58">
        <f t="shared" si="6"/>
        <v>1.39</v>
      </c>
      <c r="M27" s="59">
        <v>64</v>
      </c>
      <c r="N27" s="58">
        <f t="shared" si="7"/>
        <v>1.24</v>
      </c>
      <c r="O27" s="59">
        <v>37</v>
      </c>
      <c r="P27" s="58">
        <f t="shared" si="8"/>
        <v>0.71</v>
      </c>
      <c r="Q27" s="59">
        <v>12</v>
      </c>
      <c r="R27" s="58">
        <f t="shared" si="9"/>
        <v>0.23</v>
      </c>
      <c r="S27" s="59">
        <v>150</v>
      </c>
      <c r="T27" s="58">
        <f t="shared" si="10"/>
        <v>2.9</v>
      </c>
      <c r="U27" s="55">
        <f t="shared" si="11"/>
        <v>3604</v>
      </c>
      <c r="V27" s="58">
        <f t="shared" si="12"/>
        <v>69.62</v>
      </c>
      <c r="W27" s="60">
        <f>證件別!AE27</f>
        <v>3497</v>
      </c>
      <c r="X27" s="58">
        <f t="shared" si="13"/>
        <v>67.55</v>
      </c>
      <c r="Y27" s="60">
        <f>證件別!AW27</f>
        <v>107</v>
      </c>
      <c r="Z27" s="61">
        <f t="shared" si="14"/>
        <v>2.0699999999999998</v>
      </c>
    </row>
    <row r="28" spans="1:42" ht="30.2" customHeight="1" x14ac:dyDescent="0.25">
      <c r="A28" s="52" t="s">
        <v>58</v>
      </c>
      <c r="B28" s="53">
        <f t="shared" si="0"/>
        <v>2831</v>
      </c>
      <c r="C28" s="53">
        <f t="shared" si="1"/>
        <v>352</v>
      </c>
      <c r="D28" s="58">
        <f t="shared" si="2"/>
        <v>12.43</v>
      </c>
      <c r="E28" s="59">
        <v>189</v>
      </c>
      <c r="F28" s="58">
        <f t="shared" si="3"/>
        <v>6.68</v>
      </c>
      <c r="G28" s="59">
        <v>113</v>
      </c>
      <c r="H28" s="58">
        <f t="shared" si="4"/>
        <v>3.99</v>
      </c>
      <c r="I28" s="59">
        <v>7</v>
      </c>
      <c r="J28" s="58">
        <f t="shared" si="5"/>
        <v>0.25</v>
      </c>
      <c r="K28" s="59">
        <v>6</v>
      </c>
      <c r="L28" s="58">
        <f t="shared" si="6"/>
        <v>0.21</v>
      </c>
      <c r="M28" s="59">
        <v>3</v>
      </c>
      <c r="N28" s="58">
        <f t="shared" si="7"/>
        <v>0.11</v>
      </c>
      <c r="O28" s="59">
        <v>6</v>
      </c>
      <c r="P28" s="58">
        <f t="shared" si="8"/>
        <v>0.21</v>
      </c>
      <c r="Q28" s="59">
        <v>1</v>
      </c>
      <c r="R28" s="58">
        <f t="shared" si="9"/>
        <v>0.04</v>
      </c>
      <c r="S28" s="59">
        <v>27</v>
      </c>
      <c r="T28" s="58">
        <f t="shared" si="10"/>
        <v>0.95</v>
      </c>
      <c r="U28" s="55">
        <f t="shared" si="11"/>
        <v>2479</v>
      </c>
      <c r="V28" s="58">
        <f t="shared" si="12"/>
        <v>87.57</v>
      </c>
      <c r="W28" s="60">
        <f>證件別!AE28</f>
        <v>2420</v>
      </c>
      <c r="X28" s="58">
        <f t="shared" si="13"/>
        <v>85.48</v>
      </c>
      <c r="Y28" s="60">
        <f>證件別!AW28</f>
        <v>59</v>
      </c>
      <c r="Z28" s="61">
        <f t="shared" si="14"/>
        <v>2.08</v>
      </c>
    </row>
    <row r="29" spans="1:42" ht="15.95" customHeight="1" x14ac:dyDescent="0.25">
      <c r="A29" s="52" t="s">
        <v>59</v>
      </c>
      <c r="B29" s="53">
        <f t="shared" si="0"/>
        <v>607</v>
      </c>
      <c r="C29" s="53">
        <f t="shared" si="1"/>
        <v>71</v>
      </c>
      <c r="D29" s="58">
        <f t="shared" si="2"/>
        <v>11.7</v>
      </c>
      <c r="E29" s="59">
        <v>52</v>
      </c>
      <c r="F29" s="58">
        <f t="shared" si="3"/>
        <v>8.57</v>
      </c>
      <c r="G29" s="59">
        <v>4</v>
      </c>
      <c r="H29" s="58">
        <f t="shared" si="4"/>
        <v>0.66</v>
      </c>
      <c r="I29" s="59">
        <v>3</v>
      </c>
      <c r="J29" s="58">
        <f t="shared" si="5"/>
        <v>0.49</v>
      </c>
      <c r="K29" s="59">
        <v>1</v>
      </c>
      <c r="L29" s="58">
        <f t="shared" si="6"/>
        <v>0.16</v>
      </c>
      <c r="M29" s="59">
        <v>3</v>
      </c>
      <c r="N29" s="58">
        <f t="shared" si="7"/>
        <v>0.49</v>
      </c>
      <c r="O29" s="59">
        <v>0</v>
      </c>
      <c r="P29" s="58">
        <f t="shared" si="8"/>
        <v>0</v>
      </c>
      <c r="Q29" s="59">
        <v>1</v>
      </c>
      <c r="R29" s="58">
        <f t="shared" si="9"/>
        <v>0.16</v>
      </c>
      <c r="S29" s="59">
        <v>7</v>
      </c>
      <c r="T29" s="58">
        <f t="shared" si="10"/>
        <v>1.1499999999999999</v>
      </c>
      <c r="U29" s="55">
        <f t="shared" si="11"/>
        <v>536</v>
      </c>
      <c r="V29" s="58">
        <f t="shared" si="12"/>
        <v>88.3</v>
      </c>
      <c r="W29" s="60">
        <f>證件別!AE29</f>
        <v>533</v>
      </c>
      <c r="X29" s="58">
        <f t="shared" si="13"/>
        <v>87.81</v>
      </c>
      <c r="Y29" s="60">
        <f>證件別!AW29</f>
        <v>3</v>
      </c>
      <c r="Z29" s="61">
        <f t="shared" si="14"/>
        <v>0.49</v>
      </c>
    </row>
    <row r="30" spans="1:42" ht="30.2" customHeight="1" x14ac:dyDescent="0.25">
      <c r="A30" s="21" t="s">
        <v>91</v>
      </c>
      <c r="B30" s="53">
        <f t="shared" si="0"/>
        <v>4338</v>
      </c>
      <c r="C30" s="53">
        <f t="shared" si="1"/>
        <v>0</v>
      </c>
      <c r="D30" s="58">
        <f t="shared" si="2"/>
        <v>0</v>
      </c>
      <c r="E30" s="59">
        <v>0</v>
      </c>
      <c r="F30" s="58">
        <f t="shared" si="3"/>
        <v>0</v>
      </c>
      <c r="G30" s="59">
        <v>0</v>
      </c>
      <c r="H30" s="58">
        <f t="shared" si="4"/>
        <v>0</v>
      </c>
      <c r="I30" s="59">
        <v>0</v>
      </c>
      <c r="J30" s="58">
        <f t="shared" si="5"/>
        <v>0</v>
      </c>
      <c r="K30" s="59">
        <v>0</v>
      </c>
      <c r="L30" s="58">
        <f t="shared" si="6"/>
        <v>0</v>
      </c>
      <c r="M30" s="59">
        <v>0</v>
      </c>
      <c r="N30" s="58">
        <f t="shared" si="7"/>
        <v>0</v>
      </c>
      <c r="O30" s="59">
        <v>0</v>
      </c>
      <c r="P30" s="58">
        <f t="shared" si="8"/>
        <v>0</v>
      </c>
      <c r="Q30" s="59">
        <v>0</v>
      </c>
      <c r="R30" s="58">
        <f t="shared" si="9"/>
        <v>0</v>
      </c>
      <c r="S30" s="59">
        <v>0</v>
      </c>
      <c r="T30" s="58">
        <f t="shared" si="10"/>
        <v>0</v>
      </c>
      <c r="U30" s="55">
        <f t="shared" si="11"/>
        <v>4338</v>
      </c>
      <c r="V30" s="58">
        <f t="shared" si="12"/>
        <v>100</v>
      </c>
      <c r="W30" s="60">
        <f>證件別!AE30</f>
        <v>4233</v>
      </c>
      <c r="X30" s="58">
        <f t="shared" si="13"/>
        <v>97.58</v>
      </c>
      <c r="Y30" s="60">
        <f>證件別!AW30</f>
        <v>105</v>
      </c>
      <c r="Z30" s="61">
        <f t="shared" si="14"/>
        <v>2.42</v>
      </c>
    </row>
    <row r="31" spans="1:42" s="67" customFormat="1" ht="12.2" customHeight="1" x14ac:dyDescent="0.25">
      <c r="A31" s="63"/>
      <c r="B31" s="64"/>
      <c r="C31" s="64"/>
      <c r="D31" s="64"/>
      <c r="E31" s="64"/>
      <c r="F31" s="65"/>
      <c r="G31" s="64"/>
      <c r="H31" s="65"/>
      <c r="I31" s="64"/>
      <c r="J31" s="65"/>
      <c r="K31" s="64"/>
      <c r="L31" s="65"/>
      <c r="M31" s="64"/>
      <c r="N31" s="65"/>
      <c r="O31" s="64"/>
      <c r="P31" s="65"/>
      <c r="Q31" s="64"/>
      <c r="R31" s="65"/>
      <c r="S31" s="64"/>
      <c r="T31" s="66"/>
      <c r="U31" s="66"/>
      <c r="V31" s="66"/>
      <c r="W31" s="66"/>
      <c r="X31" s="66"/>
      <c r="Y31" s="66"/>
      <c r="Z31" s="66"/>
      <c r="AP31" s="68"/>
    </row>
    <row r="32" spans="1:42" x14ac:dyDescent="0.25">
      <c r="A32" s="69" t="s">
        <v>92</v>
      </c>
      <c r="B32" s="40"/>
      <c r="C32" s="40"/>
      <c r="D32" s="40"/>
      <c r="E32" s="40"/>
      <c r="F32" s="40"/>
      <c r="G32" s="40"/>
      <c r="H32" s="40"/>
      <c r="I32" s="40"/>
      <c r="J32" s="40"/>
      <c r="K32" s="70"/>
      <c r="L32" s="40"/>
      <c r="M32" s="40"/>
      <c r="N32" s="40"/>
      <c r="O32" s="40"/>
      <c r="P32" s="40"/>
      <c r="Q32" s="40"/>
      <c r="R32" s="40"/>
      <c r="S32" s="40"/>
      <c r="T32" s="40"/>
      <c r="U32" s="40"/>
      <c r="V32" s="40"/>
      <c r="W32" s="144" t="s">
        <v>93</v>
      </c>
      <c r="X32" s="128"/>
      <c r="Y32" s="128"/>
      <c r="Z32" s="128"/>
      <c r="AC32" s="40"/>
    </row>
    <row r="33" spans="1:26" x14ac:dyDescent="0.25">
      <c r="A33" s="35" t="s">
        <v>94</v>
      </c>
      <c r="B33" s="40"/>
      <c r="C33" s="40"/>
      <c r="D33" s="40"/>
      <c r="E33" s="40"/>
      <c r="F33" s="40"/>
      <c r="G33" s="40"/>
      <c r="H33" s="40"/>
      <c r="I33" s="40"/>
      <c r="J33" s="40"/>
      <c r="K33" s="40"/>
      <c r="L33" s="40"/>
      <c r="M33" s="40"/>
      <c r="N33" s="40"/>
      <c r="O33" s="40"/>
      <c r="P33" s="40"/>
      <c r="Q33" s="40"/>
      <c r="R33" s="40"/>
      <c r="S33" s="40"/>
      <c r="T33" s="40"/>
      <c r="U33" s="40"/>
      <c r="V33" s="40"/>
      <c r="W33" s="40"/>
      <c r="X33" s="40"/>
      <c r="Y33" s="40"/>
      <c r="Z33" s="40"/>
    </row>
    <row r="34" spans="1:26" ht="16.5" customHeight="1" x14ac:dyDescent="0.25">
      <c r="A34" s="36" t="s">
        <v>95</v>
      </c>
      <c r="B34" s="40"/>
      <c r="C34" s="40"/>
      <c r="D34" s="40"/>
      <c r="E34" s="40"/>
      <c r="F34" s="40"/>
      <c r="G34" s="40"/>
      <c r="H34" s="40"/>
      <c r="I34" s="40"/>
      <c r="J34" s="40"/>
      <c r="K34" s="40"/>
      <c r="L34" s="40"/>
      <c r="M34" s="40"/>
      <c r="N34" s="40"/>
      <c r="O34" s="40"/>
      <c r="P34" s="40"/>
      <c r="Q34" s="40"/>
      <c r="R34" s="40"/>
      <c r="S34" s="40"/>
      <c r="T34" s="40"/>
      <c r="U34" s="40"/>
      <c r="V34" s="40"/>
      <c r="W34" s="40"/>
      <c r="X34" s="40"/>
      <c r="Y34" s="40"/>
      <c r="Z34" s="40"/>
    </row>
    <row r="35" spans="1:26" ht="16.5" customHeight="1" x14ac:dyDescent="0.25">
      <c r="A35" s="71" t="s">
        <v>96</v>
      </c>
      <c r="B35"/>
      <c r="C35"/>
      <c r="D35"/>
      <c r="E35"/>
      <c r="F35"/>
      <c r="G35"/>
      <c r="H35"/>
      <c r="I35"/>
      <c r="J35"/>
      <c r="K35"/>
      <c r="L35"/>
      <c r="M35"/>
      <c r="N35"/>
      <c r="O35"/>
      <c r="P35"/>
      <c r="Q35"/>
      <c r="R35"/>
      <c r="S35"/>
      <c r="T35"/>
      <c r="U35"/>
      <c r="V35"/>
      <c r="W35"/>
      <c r="X35"/>
      <c r="Y35"/>
      <c r="Z35"/>
    </row>
  </sheetData>
  <mergeCells count="19">
    <mergeCell ref="W32:Z32"/>
    <mergeCell ref="K4:L5"/>
    <mergeCell ref="M4:N5"/>
    <mergeCell ref="O4:P5"/>
    <mergeCell ref="Q4:R5"/>
    <mergeCell ref="S4:T5"/>
    <mergeCell ref="U4:V5"/>
    <mergeCell ref="A1:Z1"/>
    <mergeCell ref="I2:Q2"/>
    <mergeCell ref="A3:A6"/>
    <mergeCell ref="B3:B6"/>
    <mergeCell ref="C3:T3"/>
    <mergeCell ref="U3:Z3"/>
    <mergeCell ref="C4:D5"/>
    <mergeCell ref="E4:F5"/>
    <mergeCell ref="G4:H5"/>
    <mergeCell ref="I4:J5"/>
    <mergeCell ref="W4:X5"/>
    <mergeCell ref="Y4:Z5"/>
  </mergeCells>
  <phoneticPr fontId="4" type="noConversion"/>
  <printOptions horizontalCentered="1" verticalCentered="1"/>
  <pageMargins left="0.35433070866141736" right="0.35433070866141736" top="0" bottom="0" header="0.51181102362204722" footer="0.51181102362204722"/>
  <pageSetup paperSize="9" scale="6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3"/>
  <sheetViews>
    <sheetView showGridLines="0" zoomScale="75" zoomScaleNormal="75" workbookViewId="0">
      <pane xSplit="1" ySplit="6" topLeftCell="B7" activePane="bottomRight" state="frozen"/>
      <selection activeCell="Z32" sqref="Z32:AC32"/>
      <selection pane="topRight" activeCell="Z32" sqref="Z32:AC32"/>
      <selection pane="bottomLeft" activeCell="Z32" sqref="Z32:AC32"/>
      <selection pane="bottomRight" activeCell="Z32" sqref="Z32:AC32"/>
    </sheetView>
  </sheetViews>
  <sheetFormatPr defaultColWidth="9" defaultRowHeight="16.5" x14ac:dyDescent="0.25"/>
  <cols>
    <col min="1" max="1" width="8.625" style="78" customWidth="1"/>
    <col min="2" max="2" width="9.125" style="78" customWidth="1"/>
    <col min="3" max="3" width="7.625" style="78" customWidth="1"/>
    <col min="4" max="4" width="9.375" style="78" customWidth="1"/>
    <col min="5" max="5" width="8.5" style="78" bestFit="1" customWidth="1"/>
    <col min="6" max="6" width="6.875" style="78" customWidth="1"/>
    <col min="7" max="7" width="8.5" style="78" bestFit="1" customWidth="1"/>
    <col min="8" max="8" width="8.25" style="78" customWidth="1"/>
    <col min="9" max="9" width="6.875" style="78" customWidth="1"/>
    <col min="10" max="11" width="8.375" style="78" customWidth="1"/>
    <col min="12" max="13" width="6.875" style="78" customWidth="1"/>
    <col min="14" max="14" width="9.875" style="78" customWidth="1"/>
    <col min="15" max="25" width="6.875" style="78" customWidth="1"/>
    <col min="26" max="26" width="8.375" style="78" customWidth="1"/>
    <col min="27" max="27" width="9.125" style="78" customWidth="1"/>
    <col min="28" max="28" width="6.875" style="96" customWidth="1"/>
    <col min="29" max="43" width="9" style="78"/>
    <col min="44" max="44" width="9" style="79"/>
    <col min="45" max="16384" width="9" style="78"/>
  </cols>
  <sheetData>
    <row r="1" spans="1:44" s="72" customFormat="1" ht="30.2" customHeight="1" x14ac:dyDescent="0.25">
      <c r="A1" s="153" t="s">
        <v>97</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R1" s="73"/>
    </row>
    <row r="2" spans="1:44" x14ac:dyDescent="0.25">
      <c r="A2" s="74"/>
      <c r="B2" s="75"/>
      <c r="C2" s="76"/>
      <c r="D2" s="76"/>
      <c r="E2" s="76"/>
      <c r="F2" s="76"/>
      <c r="G2" s="76"/>
      <c r="H2" s="76"/>
      <c r="I2" s="76"/>
      <c r="J2" s="149" t="str">
        <f>證件別!C2</f>
        <v>76年1月至110年10月底</v>
      </c>
      <c r="K2" s="154"/>
      <c r="L2" s="154"/>
      <c r="M2" s="154"/>
      <c r="N2" s="154"/>
      <c r="O2" s="154"/>
      <c r="P2" s="154"/>
      <c r="Q2" s="154"/>
      <c r="R2" s="154"/>
      <c r="S2" s="76"/>
      <c r="T2" s="76"/>
      <c r="U2" s="76"/>
      <c r="V2" s="76"/>
      <c r="W2" s="76"/>
      <c r="X2" s="76"/>
      <c r="Y2" s="76"/>
      <c r="Z2" s="76"/>
      <c r="AA2" s="76"/>
      <c r="AB2" s="77" t="s">
        <v>98</v>
      </c>
    </row>
    <row r="3" spans="1:44" s="72" customFormat="1" ht="20.100000000000001" customHeight="1" x14ac:dyDescent="0.25">
      <c r="A3" s="149" t="s">
        <v>10</v>
      </c>
      <c r="B3" s="156" t="s">
        <v>99</v>
      </c>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R3" s="73"/>
    </row>
    <row r="4" spans="1:44" s="72" customFormat="1" ht="15.2" customHeight="1" x14ac:dyDescent="0.25">
      <c r="A4" s="149"/>
      <c r="B4" s="145" t="s">
        <v>73</v>
      </c>
      <c r="C4" s="146"/>
      <c r="D4" s="147"/>
      <c r="E4" s="145" t="s">
        <v>74</v>
      </c>
      <c r="F4" s="146"/>
      <c r="G4" s="147"/>
      <c r="H4" s="145" t="s">
        <v>75</v>
      </c>
      <c r="I4" s="146"/>
      <c r="J4" s="147"/>
      <c r="K4" s="145" t="s">
        <v>76</v>
      </c>
      <c r="L4" s="146"/>
      <c r="M4" s="147"/>
      <c r="N4" s="145" t="s">
        <v>100</v>
      </c>
      <c r="O4" s="146"/>
      <c r="P4" s="147"/>
      <c r="Q4" s="145" t="s">
        <v>78</v>
      </c>
      <c r="R4" s="146"/>
      <c r="S4" s="147"/>
      <c r="T4" s="145" t="s">
        <v>79</v>
      </c>
      <c r="U4" s="146"/>
      <c r="V4" s="147"/>
      <c r="W4" s="145" t="s">
        <v>80</v>
      </c>
      <c r="X4" s="146"/>
      <c r="Y4" s="147"/>
      <c r="Z4" s="145" t="s">
        <v>101</v>
      </c>
      <c r="AA4" s="146"/>
      <c r="AB4" s="146"/>
      <c r="AR4" s="73"/>
    </row>
    <row r="5" spans="1:44" s="72" customFormat="1" ht="15.2" customHeight="1" x14ac:dyDescent="0.25">
      <c r="A5" s="149"/>
      <c r="B5" s="148"/>
      <c r="C5" s="149"/>
      <c r="D5" s="150"/>
      <c r="E5" s="148"/>
      <c r="F5" s="149"/>
      <c r="G5" s="150"/>
      <c r="H5" s="148"/>
      <c r="I5" s="149"/>
      <c r="J5" s="150"/>
      <c r="K5" s="148"/>
      <c r="L5" s="149"/>
      <c r="M5" s="150"/>
      <c r="N5" s="148"/>
      <c r="O5" s="149"/>
      <c r="P5" s="150"/>
      <c r="Q5" s="148"/>
      <c r="R5" s="149"/>
      <c r="S5" s="150"/>
      <c r="T5" s="148"/>
      <c r="U5" s="149"/>
      <c r="V5" s="150"/>
      <c r="W5" s="148"/>
      <c r="X5" s="149"/>
      <c r="Y5" s="150"/>
      <c r="Z5" s="148"/>
      <c r="AA5" s="149"/>
      <c r="AB5" s="149"/>
      <c r="AR5" s="73"/>
    </row>
    <row r="6" spans="1:44" s="72" customFormat="1" ht="25.15" customHeight="1" x14ac:dyDescent="0.25">
      <c r="A6" s="155"/>
      <c r="B6" s="80" t="s">
        <v>35</v>
      </c>
      <c r="C6" s="80" t="s">
        <v>102</v>
      </c>
      <c r="D6" s="80" t="s">
        <v>36</v>
      </c>
      <c r="E6" s="80" t="s">
        <v>35</v>
      </c>
      <c r="F6" s="80" t="s">
        <v>102</v>
      </c>
      <c r="G6" s="80" t="s">
        <v>103</v>
      </c>
      <c r="H6" s="80" t="s">
        <v>32</v>
      </c>
      <c r="I6" s="80" t="s">
        <v>102</v>
      </c>
      <c r="J6" s="80" t="s">
        <v>36</v>
      </c>
      <c r="K6" s="80" t="s">
        <v>35</v>
      </c>
      <c r="L6" s="80" t="s">
        <v>102</v>
      </c>
      <c r="M6" s="80" t="s">
        <v>36</v>
      </c>
      <c r="N6" s="80" t="s">
        <v>104</v>
      </c>
      <c r="O6" s="80" t="s">
        <v>105</v>
      </c>
      <c r="P6" s="80" t="s">
        <v>103</v>
      </c>
      <c r="Q6" s="80" t="s">
        <v>35</v>
      </c>
      <c r="R6" s="80" t="s">
        <v>102</v>
      </c>
      <c r="S6" s="80" t="s">
        <v>103</v>
      </c>
      <c r="T6" s="80" t="s">
        <v>35</v>
      </c>
      <c r="U6" s="80" t="s">
        <v>33</v>
      </c>
      <c r="V6" s="80" t="s">
        <v>36</v>
      </c>
      <c r="W6" s="80" t="s">
        <v>35</v>
      </c>
      <c r="X6" s="80" t="s">
        <v>102</v>
      </c>
      <c r="Y6" s="80" t="s">
        <v>36</v>
      </c>
      <c r="Z6" s="80" t="s">
        <v>104</v>
      </c>
      <c r="AA6" s="80" t="s">
        <v>102</v>
      </c>
      <c r="AB6" s="81" t="s">
        <v>36</v>
      </c>
      <c r="AR6" s="73"/>
    </row>
    <row r="7" spans="1:44" ht="30.2" customHeight="1" x14ac:dyDescent="0.25">
      <c r="A7" s="82" t="s">
        <v>7</v>
      </c>
      <c r="B7" s="83">
        <f t="shared" ref="B7:B29" si="0">SUM(C7:D7)</f>
        <v>197545</v>
      </c>
      <c r="C7" s="83">
        <f>SUM(C8:C29)</f>
        <v>24561</v>
      </c>
      <c r="D7" s="83">
        <f>SUM(D8:D29)</f>
        <v>172984</v>
      </c>
      <c r="E7" s="83">
        <f t="shared" ref="E7:E29" si="1">SUM(F7:G7)</f>
        <v>111261</v>
      </c>
      <c r="F7" s="83">
        <f>SUM(F8:F29)</f>
        <v>2325</v>
      </c>
      <c r="G7" s="83">
        <f>SUM(G8:G29)</f>
        <v>108936</v>
      </c>
      <c r="H7" s="83">
        <f t="shared" ref="H7:H29" si="2">SUM(I7:J7)</f>
        <v>30994</v>
      </c>
      <c r="I7" s="83">
        <f>SUM(I8:I29)</f>
        <v>798</v>
      </c>
      <c r="J7" s="83">
        <f>SUM(J8:J29)</f>
        <v>30196</v>
      </c>
      <c r="K7" s="83">
        <f t="shared" ref="K7:K29" si="3">SUM(L7:M7)</f>
        <v>9462</v>
      </c>
      <c r="L7" s="83">
        <f>SUM(L8:L29)</f>
        <v>3043</v>
      </c>
      <c r="M7" s="83">
        <f>SUM(M8:M29)</f>
        <v>6419</v>
      </c>
      <c r="N7" s="83">
        <f t="shared" ref="N7:N29" si="4">SUM(O7:P7)</f>
        <v>10461</v>
      </c>
      <c r="O7" s="83">
        <f>SUM(O8:O29)</f>
        <v>750</v>
      </c>
      <c r="P7" s="83">
        <f>SUM(P8:P29)</f>
        <v>9711</v>
      </c>
      <c r="Q7" s="83">
        <f t="shared" ref="Q7:Q29" si="5">SUM(R7:S7)</f>
        <v>4345</v>
      </c>
      <c r="R7" s="83">
        <f>SUM(R8:R29)</f>
        <v>8</v>
      </c>
      <c r="S7" s="83">
        <f>SUM(S8:S29)</f>
        <v>4337</v>
      </c>
      <c r="T7" s="83">
        <f t="shared" ref="T7:T29" si="6">SUM(U7:V7)</f>
        <v>5578</v>
      </c>
      <c r="U7" s="83">
        <f>SUM(U8:U29)</f>
        <v>2495</v>
      </c>
      <c r="V7" s="83">
        <f>SUM(V8:V29)</f>
        <v>3083</v>
      </c>
      <c r="W7" s="83">
        <f t="shared" ref="W7:W29" si="7">SUM(X7:Y7)</f>
        <v>2067</v>
      </c>
      <c r="X7" s="83">
        <f>SUM(X8:X29)</f>
        <v>808</v>
      </c>
      <c r="Y7" s="83">
        <f>SUM(Y8:Y29)</f>
        <v>1259</v>
      </c>
      <c r="Z7" s="83">
        <f t="shared" ref="Z7:Z29" si="8">SUM(AA7:AB7)</f>
        <v>23377</v>
      </c>
      <c r="AA7" s="83">
        <f>SUM(AA8:AA29)</f>
        <v>14334</v>
      </c>
      <c r="AB7" s="84">
        <f>SUM(AB8:AB29)</f>
        <v>9043</v>
      </c>
    </row>
    <row r="8" spans="1:44" ht="30.2" customHeight="1" x14ac:dyDescent="0.25">
      <c r="A8" s="82" t="s">
        <v>37</v>
      </c>
      <c r="B8" s="83">
        <f t="shared" si="0"/>
        <v>35186</v>
      </c>
      <c r="C8" s="83">
        <v>5342</v>
      </c>
      <c r="D8" s="83">
        <v>29844</v>
      </c>
      <c r="E8" s="83">
        <f t="shared" si="1"/>
        <v>19531</v>
      </c>
      <c r="F8" s="83">
        <v>479</v>
      </c>
      <c r="G8" s="83">
        <v>19052</v>
      </c>
      <c r="H8" s="83">
        <f t="shared" si="2"/>
        <v>3949</v>
      </c>
      <c r="I8" s="83">
        <v>159</v>
      </c>
      <c r="J8" s="83">
        <v>3790</v>
      </c>
      <c r="K8" s="83">
        <f t="shared" si="3"/>
        <v>1771</v>
      </c>
      <c r="L8" s="83">
        <v>443</v>
      </c>
      <c r="M8" s="83">
        <v>1328</v>
      </c>
      <c r="N8" s="83">
        <f t="shared" si="4"/>
        <v>1695</v>
      </c>
      <c r="O8" s="83">
        <v>187</v>
      </c>
      <c r="P8" s="83">
        <v>1508</v>
      </c>
      <c r="Q8" s="83">
        <f t="shared" si="5"/>
        <v>456</v>
      </c>
      <c r="R8" s="83">
        <v>1</v>
      </c>
      <c r="S8" s="83">
        <v>455</v>
      </c>
      <c r="T8" s="83">
        <f t="shared" si="6"/>
        <v>1171</v>
      </c>
      <c r="U8" s="83">
        <v>491</v>
      </c>
      <c r="V8" s="83">
        <v>680</v>
      </c>
      <c r="W8" s="83">
        <f t="shared" si="7"/>
        <v>566</v>
      </c>
      <c r="X8" s="83">
        <v>203</v>
      </c>
      <c r="Y8" s="83">
        <v>363</v>
      </c>
      <c r="Z8" s="83">
        <f t="shared" si="8"/>
        <v>6047</v>
      </c>
      <c r="AA8" s="83">
        <f t="shared" ref="AA8:AB29" si="9">C8-F8-I8-L8-O8-R8-U8-X8</f>
        <v>3379</v>
      </c>
      <c r="AB8" s="85">
        <f t="shared" si="9"/>
        <v>2668</v>
      </c>
    </row>
    <row r="9" spans="1:44" ht="15.95" customHeight="1" x14ac:dyDescent="0.25">
      <c r="A9" s="82" t="s">
        <v>38</v>
      </c>
      <c r="B9" s="83">
        <f t="shared" si="0"/>
        <v>16092</v>
      </c>
      <c r="C9" s="83">
        <v>4962</v>
      </c>
      <c r="D9" s="83">
        <v>11130</v>
      </c>
      <c r="E9" s="83">
        <f t="shared" si="1"/>
        <v>5839</v>
      </c>
      <c r="F9" s="83">
        <v>162</v>
      </c>
      <c r="G9" s="83">
        <v>5677</v>
      </c>
      <c r="H9" s="83">
        <f t="shared" si="2"/>
        <v>1171</v>
      </c>
      <c r="I9" s="83">
        <v>86</v>
      </c>
      <c r="J9" s="83">
        <v>1085</v>
      </c>
      <c r="K9" s="83">
        <f t="shared" si="3"/>
        <v>574</v>
      </c>
      <c r="L9" s="83">
        <v>65</v>
      </c>
      <c r="M9" s="83">
        <v>509</v>
      </c>
      <c r="N9" s="83">
        <f t="shared" si="4"/>
        <v>660</v>
      </c>
      <c r="O9" s="83">
        <v>66</v>
      </c>
      <c r="P9" s="83">
        <v>594</v>
      </c>
      <c r="Q9" s="83">
        <f t="shared" si="5"/>
        <v>187</v>
      </c>
      <c r="R9" s="83">
        <v>1</v>
      </c>
      <c r="S9" s="83">
        <v>186</v>
      </c>
      <c r="T9" s="83">
        <f t="shared" si="6"/>
        <v>1747</v>
      </c>
      <c r="U9" s="83">
        <v>741</v>
      </c>
      <c r="V9" s="83">
        <v>1006</v>
      </c>
      <c r="W9" s="83">
        <f t="shared" si="7"/>
        <v>518</v>
      </c>
      <c r="X9" s="83">
        <v>172</v>
      </c>
      <c r="Y9" s="83">
        <v>346</v>
      </c>
      <c r="Z9" s="83">
        <f t="shared" si="8"/>
        <v>5396</v>
      </c>
      <c r="AA9" s="83">
        <f t="shared" si="9"/>
        <v>3669</v>
      </c>
      <c r="AB9" s="85">
        <f t="shared" si="9"/>
        <v>1727</v>
      </c>
    </row>
    <row r="10" spans="1:44" ht="15.95" customHeight="1" x14ac:dyDescent="0.25">
      <c r="A10" s="82" t="s">
        <v>39</v>
      </c>
      <c r="B10" s="83">
        <f t="shared" si="0"/>
        <v>24225</v>
      </c>
      <c r="C10" s="83">
        <v>3215</v>
      </c>
      <c r="D10" s="83">
        <v>21010</v>
      </c>
      <c r="E10" s="83">
        <f t="shared" si="1"/>
        <v>11733</v>
      </c>
      <c r="F10" s="83">
        <v>428</v>
      </c>
      <c r="G10" s="83">
        <v>11305</v>
      </c>
      <c r="H10" s="83">
        <f t="shared" si="2"/>
        <v>4995</v>
      </c>
      <c r="I10" s="83">
        <v>249</v>
      </c>
      <c r="J10" s="83">
        <v>4746</v>
      </c>
      <c r="K10" s="83">
        <f t="shared" si="3"/>
        <v>2477</v>
      </c>
      <c r="L10" s="83">
        <v>907</v>
      </c>
      <c r="M10" s="83">
        <v>1570</v>
      </c>
      <c r="N10" s="83">
        <f t="shared" si="4"/>
        <v>1922</v>
      </c>
      <c r="O10" s="83">
        <v>199</v>
      </c>
      <c r="P10" s="83">
        <v>1723</v>
      </c>
      <c r="Q10" s="83">
        <f t="shared" si="5"/>
        <v>303</v>
      </c>
      <c r="R10" s="83">
        <v>0</v>
      </c>
      <c r="S10" s="83">
        <v>303</v>
      </c>
      <c r="T10" s="83">
        <f t="shared" si="6"/>
        <v>438</v>
      </c>
      <c r="U10" s="83">
        <v>191</v>
      </c>
      <c r="V10" s="83">
        <v>247</v>
      </c>
      <c r="W10" s="83">
        <f t="shared" si="7"/>
        <v>157</v>
      </c>
      <c r="X10" s="83">
        <v>73</v>
      </c>
      <c r="Y10" s="83">
        <v>84</v>
      </c>
      <c r="Z10" s="83">
        <f t="shared" si="8"/>
        <v>2200</v>
      </c>
      <c r="AA10" s="83">
        <f t="shared" si="9"/>
        <v>1168</v>
      </c>
      <c r="AB10" s="85">
        <f t="shared" si="9"/>
        <v>1032</v>
      </c>
    </row>
    <row r="11" spans="1:44" ht="30.2" customHeight="1" x14ac:dyDescent="0.25">
      <c r="A11" s="82" t="s">
        <v>41</v>
      </c>
      <c r="B11" s="83">
        <f t="shared" si="0"/>
        <v>20168</v>
      </c>
      <c r="C11" s="83">
        <v>3033</v>
      </c>
      <c r="D11" s="83">
        <v>17135</v>
      </c>
      <c r="E11" s="83">
        <f t="shared" si="1"/>
        <v>11699</v>
      </c>
      <c r="F11" s="83">
        <v>294</v>
      </c>
      <c r="G11" s="83">
        <v>11405</v>
      </c>
      <c r="H11" s="83">
        <f t="shared" si="2"/>
        <v>2418</v>
      </c>
      <c r="I11" s="83">
        <v>64</v>
      </c>
      <c r="J11" s="83">
        <v>2354</v>
      </c>
      <c r="K11" s="83">
        <f t="shared" si="3"/>
        <v>931</v>
      </c>
      <c r="L11" s="83">
        <v>465</v>
      </c>
      <c r="M11" s="83">
        <v>466</v>
      </c>
      <c r="N11" s="83">
        <f t="shared" si="4"/>
        <v>1006</v>
      </c>
      <c r="O11" s="83">
        <v>74</v>
      </c>
      <c r="P11" s="83">
        <v>932</v>
      </c>
      <c r="Q11" s="83">
        <f t="shared" si="5"/>
        <v>755</v>
      </c>
      <c r="R11" s="83">
        <v>1</v>
      </c>
      <c r="S11" s="83">
        <v>754</v>
      </c>
      <c r="T11" s="83">
        <f t="shared" si="6"/>
        <v>600</v>
      </c>
      <c r="U11" s="83">
        <v>287</v>
      </c>
      <c r="V11" s="83">
        <v>313</v>
      </c>
      <c r="W11" s="83">
        <f t="shared" si="7"/>
        <v>212</v>
      </c>
      <c r="X11" s="83">
        <v>95</v>
      </c>
      <c r="Y11" s="83">
        <v>117</v>
      </c>
      <c r="Z11" s="83">
        <f t="shared" si="8"/>
        <v>2547</v>
      </c>
      <c r="AA11" s="83">
        <f t="shared" si="9"/>
        <v>1753</v>
      </c>
      <c r="AB11" s="85">
        <f t="shared" si="9"/>
        <v>794</v>
      </c>
    </row>
    <row r="12" spans="1:44" ht="15.95" customHeight="1" x14ac:dyDescent="0.25">
      <c r="A12" s="82" t="s">
        <v>42</v>
      </c>
      <c r="B12" s="83">
        <f t="shared" si="0"/>
        <v>12696</v>
      </c>
      <c r="C12" s="83">
        <v>1405</v>
      </c>
      <c r="D12" s="83">
        <v>11291</v>
      </c>
      <c r="E12" s="83">
        <f t="shared" si="1"/>
        <v>8675</v>
      </c>
      <c r="F12" s="83">
        <v>177</v>
      </c>
      <c r="G12" s="83">
        <v>8498</v>
      </c>
      <c r="H12" s="83">
        <f t="shared" si="2"/>
        <v>1135</v>
      </c>
      <c r="I12" s="83">
        <v>24</v>
      </c>
      <c r="J12" s="83">
        <v>1111</v>
      </c>
      <c r="K12" s="83">
        <f t="shared" si="3"/>
        <v>560</v>
      </c>
      <c r="L12" s="83">
        <v>238</v>
      </c>
      <c r="M12" s="83">
        <v>322</v>
      </c>
      <c r="N12" s="83">
        <f t="shared" si="4"/>
        <v>557</v>
      </c>
      <c r="O12" s="83">
        <v>44</v>
      </c>
      <c r="P12" s="83">
        <v>513</v>
      </c>
      <c r="Q12" s="83">
        <f t="shared" si="5"/>
        <v>332</v>
      </c>
      <c r="R12" s="83">
        <v>1</v>
      </c>
      <c r="S12" s="83">
        <v>331</v>
      </c>
      <c r="T12" s="83">
        <f t="shared" si="6"/>
        <v>277</v>
      </c>
      <c r="U12" s="83">
        <v>141</v>
      </c>
      <c r="V12" s="83">
        <v>136</v>
      </c>
      <c r="W12" s="83">
        <f t="shared" si="7"/>
        <v>88</v>
      </c>
      <c r="X12" s="83">
        <v>45</v>
      </c>
      <c r="Y12" s="83">
        <v>43</v>
      </c>
      <c r="Z12" s="83">
        <f t="shared" si="8"/>
        <v>1072</v>
      </c>
      <c r="AA12" s="83">
        <f t="shared" si="9"/>
        <v>735</v>
      </c>
      <c r="AB12" s="85">
        <f t="shared" si="9"/>
        <v>337</v>
      </c>
    </row>
    <row r="13" spans="1:44" ht="15.95" customHeight="1" x14ac:dyDescent="0.25">
      <c r="A13" s="82" t="s">
        <v>43</v>
      </c>
      <c r="B13" s="83">
        <f t="shared" si="0"/>
        <v>19704</v>
      </c>
      <c r="C13" s="83">
        <v>2111</v>
      </c>
      <c r="D13" s="83">
        <v>17593</v>
      </c>
      <c r="E13" s="83">
        <f t="shared" si="1"/>
        <v>12605</v>
      </c>
      <c r="F13" s="83">
        <v>181</v>
      </c>
      <c r="G13" s="83">
        <v>12424</v>
      </c>
      <c r="H13" s="83">
        <f t="shared" si="2"/>
        <v>2182</v>
      </c>
      <c r="I13" s="83">
        <v>48</v>
      </c>
      <c r="J13" s="83">
        <v>2134</v>
      </c>
      <c r="K13" s="83">
        <f t="shared" si="3"/>
        <v>687</v>
      </c>
      <c r="L13" s="83">
        <v>172</v>
      </c>
      <c r="M13" s="83">
        <v>515</v>
      </c>
      <c r="N13" s="83">
        <f t="shared" si="4"/>
        <v>1097</v>
      </c>
      <c r="O13" s="83">
        <v>52</v>
      </c>
      <c r="P13" s="83">
        <v>1045</v>
      </c>
      <c r="Q13" s="83">
        <f t="shared" si="5"/>
        <v>439</v>
      </c>
      <c r="R13" s="83">
        <v>1</v>
      </c>
      <c r="S13" s="83">
        <v>438</v>
      </c>
      <c r="T13" s="83">
        <f t="shared" si="6"/>
        <v>545</v>
      </c>
      <c r="U13" s="83">
        <v>285</v>
      </c>
      <c r="V13" s="83">
        <v>260</v>
      </c>
      <c r="W13" s="83">
        <f t="shared" si="7"/>
        <v>200</v>
      </c>
      <c r="X13" s="83">
        <v>91</v>
      </c>
      <c r="Y13" s="83">
        <v>109</v>
      </c>
      <c r="Z13" s="83">
        <f t="shared" si="8"/>
        <v>1949</v>
      </c>
      <c r="AA13" s="83">
        <f t="shared" si="9"/>
        <v>1281</v>
      </c>
      <c r="AB13" s="85">
        <f t="shared" si="9"/>
        <v>668</v>
      </c>
    </row>
    <row r="14" spans="1:44" ht="30.2" customHeight="1" x14ac:dyDescent="0.25">
      <c r="A14" s="82" t="s">
        <v>44</v>
      </c>
      <c r="B14" s="83">
        <f t="shared" si="0"/>
        <v>3731</v>
      </c>
      <c r="C14" s="83">
        <v>291</v>
      </c>
      <c r="D14" s="83">
        <v>3440</v>
      </c>
      <c r="E14" s="83">
        <f t="shared" si="1"/>
        <v>2511</v>
      </c>
      <c r="F14" s="83">
        <v>27</v>
      </c>
      <c r="G14" s="83">
        <v>2484</v>
      </c>
      <c r="H14" s="83">
        <f t="shared" si="2"/>
        <v>488</v>
      </c>
      <c r="I14" s="83">
        <v>6</v>
      </c>
      <c r="J14" s="83">
        <v>482</v>
      </c>
      <c r="K14" s="83">
        <f t="shared" si="3"/>
        <v>131</v>
      </c>
      <c r="L14" s="83">
        <v>34</v>
      </c>
      <c r="M14" s="83">
        <v>97</v>
      </c>
      <c r="N14" s="83">
        <f t="shared" si="4"/>
        <v>110</v>
      </c>
      <c r="O14" s="83">
        <v>5</v>
      </c>
      <c r="P14" s="83">
        <v>105</v>
      </c>
      <c r="Q14" s="83">
        <f t="shared" si="5"/>
        <v>134</v>
      </c>
      <c r="R14" s="83">
        <v>1</v>
      </c>
      <c r="S14" s="83">
        <v>133</v>
      </c>
      <c r="T14" s="83">
        <f t="shared" si="6"/>
        <v>59</v>
      </c>
      <c r="U14" s="83">
        <v>32</v>
      </c>
      <c r="V14" s="83">
        <v>27</v>
      </c>
      <c r="W14" s="83">
        <f t="shared" si="7"/>
        <v>13</v>
      </c>
      <c r="X14" s="83">
        <v>5</v>
      </c>
      <c r="Y14" s="83">
        <v>8</v>
      </c>
      <c r="Z14" s="83">
        <f t="shared" si="8"/>
        <v>285</v>
      </c>
      <c r="AA14" s="83">
        <f t="shared" si="9"/>
        <v>181</v>
      </c>
      <c r="AB14" s="85">
        <f t="shared" si="9"/>
        <v>104</v>
      </c>
    </row>
    <row r="15" spans="1:44" ht="15.95" customHeight="1" x14ac:dyDescent="0.25">
      <c r="A15" s="82" t="s">
        <v>45</v>
      </c>
      <c r="B15" s="83">
        <f t="shared" si="0"/>
        <v>7144</v>
      </c>
      <c r="C15" s="83">
        <v>620</v>
      </c>
      <c r="D15" s="83">
        <v>6524</v>
      </c>
      <c r="E15" s="83">
        <f t="shared" si="1"/>
        <v>2746</v>
      </c>
      <c r="F15" s="83">
        <v>60</v>
      </c>
      <c r="G15" s="83">
        <v>2686</v>
      </c>
      <c r="H15" s="83">
        <f t="shared" si="2"/>
        <v>2500</v>
      </c>
      <c r="I15" s="83">
        <v>42</v>
      </c>
      <c r="J15" s="83">
        <v>2458</v>
      </c>
      <c r="K15" s="83">
        <f t="shared" si="3"/>
        <v>335</v>
      </c>
      <c r="L15" s="83">
        <v>62</v>
      </c>
      <c r="M15" s="83">
        <v>273</v>
      </c>
      <c r="N15" s="83">
        <f t="shared" si="4"/>
        <v>670</v>
      </c>
      <c r="O15" s="83">
        <v>24</v>
      </c>
      <c r="P15" s="83">
        <v>646</v>
      </c>
      <c r="Q15" s="83">
        <f t="shared" si="5"/>
        <v>53</v>
      </c>
      <c r="R15" s="83">
        <v>0</v>
      </c>
      <c r="S15" s="83">
        <v>53</v>
      </c>
      <c r="T15" s="83">
        <f t="shared" si="6"/>
        <v>101</v>
      </c>
      <c r="U15" s="83">
        <v>35</v>
      </c>
      <c r="V15" s="83">
        <v>66</v>
      </c>
      <c r="W15" s="83">
        <f t="shared" si="7"/>
        <v>77</v>
      </c>
      <c r="X15" s="83">
        <v>41</v>
      </c>
      <c r="Y15" s="83">
        <v>36</v>
      </c>
      <c r="Z15" s="83">
        <f t="shared" si="8"/>
        <v>662</v>
      </c>
      <c r="AA15" s="83">
        <f t="shared" si="9"/>
        <v>356</v>
      </c>
      <c r="AB15" s="85">
        <f t="shared" si="9"/>
        <v>306</v>
      </c>
    </row>
    <row r="16" spans="1:44" ht="15.95" customHeight="1" x14ac:dyDescent="0.25">
      <c r="A16" s="82" t="s">
        <v>46</v>
      </c>
      <c r="B16" s="83">
        <f t="shared" si="0"/>
        <v>6316</v>
      </c>
      <c r="C16" s="83">
        <v>331</v>
      </c>
      <c r="D16" s="83">
        <v>5985</v>
      </c>
      <c r="E16" s="83">
        <f t="shared" si="1"/>
        <v>3351</v>
      </c>
      <c r="F16" s="83">
        <v>56</v>
      </c>
      <c r="G16" s="83">
        <v>3295</v>
      </c>
      <c r="H16" s="83">
        <f t="shared" si="2"/>
        <v>1962</v>
      </c>
      <c r="I16" s="83">
        <v>22</v>
      </c>
      <c r="J16" s="83">
        <v>1940</v>
      </c>
      <c r="K16" s="83">
        <f t="shared" si="3"/>
        <v>278</v>
      </c>
      <c r="L16" s="83">
        <v>89</v>
      </c>
      <c r="M16" s="83">
        <v>189</v>
      </c>
      <c r="N16" s="83">
        <f t="shared" si="4"/>
        <v>319</v>
      </c>
      <c r="O16" s="83">
        <v>17</v>
      </c>
      <c r="P16" s="83">
        <v>302</v>
      </c>
      <c r="Q16" s="83">
        <f t="shared" si="5"/>
        <v>72</v>
      </c>
      <c r="R16" s="83">
        <v>0</v>
      </c>
      <c r="S16" s="83">
        <v>72</v>
      </c>
      <c r="T16" s="83">
        <f t="shared" si="6"/>
        <v>45</v>
      </c>
      <c r="U16" s="83">
        <v>19</v>
      </c>
      <c r="V16" s="83">
        <v>26</v>
      </c>
      <c r="W16" s="83">
        <f t="shared" si="7"/>
        <v>18</v>
      </c>
      <c r="X16" s="83">
        <v>8</v>
      </c>
      <c r="Y16" s="83">
        <v>10</v>
      </c>
      <c r="Z16" s="83">
        <f t="shared" si="8"/>
        <v>271</v>
      </c>
      <c r="AA16" s="83">
        <f t="shared" si="9"/>
        <v>120</v>
      </c>
      <c r="AB16" s="85">
        <f t="shared" si="9"/>
        <v>151</v>
      </c>
    </row>
    <row r="17" spans="1:44" ht="15.95" customHeight="1" x14ac:dyDescent="0.25">
      <c r="A17" s="82" t="s">
        <v>47</v>
      </c>
      <c r="B17" s="83">
        <f t="shared" si="0"/>
        <v>11393</v>
      </c>
      <c r="C17" s="83">
        <v>721</v>
      </c>
      <c r="D17" s="83">
        <v>10672</v>
      </c>
      <c r="E17" s="83">
        <f t="shared" si="1"/>
        <v>7666</v>
      </c>
      <c r="F17" s="83">
        <v>189</v>
      </c>
      <c r="G17" s="83">
        <v>7477</v>
      </c>
      <c r="H17" s="83">
        <f t="shared" si="2"/>
        <v>1828</v>
      </c>
      <c r="I17" s="83">
        <v>18</v>
      </c>
      <c r="J17" s="83">
        <v>1810</v>
      </c>
      <c r="K17" s="83">
        <f t="shared" si="3"/>
        <v>511</v>
      </c>
      <c r="L17" s="83">
        <v>205</v>
      </c>
      <c r="M17" s="83">
        <v>306</v>
      </c>
      <c r="N17" s="83">
        <f t="shared" si="4"/>
        <v>453</v>
      </c>
      <c r="O17" s="83">
        <v>28</v>
      </c>
      <c r="P17" s="83">
        <v>425</v>
      </c>
      <c r="Q17" s="83">
        <f t="shared" si="5"/>
        <v>413</v>
      </c>
      <c r="R17" s="83">
        <v>1</v>
      </c>
      <c r="S17" s="83">
        <v>412</v>
      </c>
      <c r="T17" s="83">
        <f t="shared" si="6"/>
        <v>87</v>
      </c>
      <c r="U17" s="83">
        <v>33</v>
      </c>
      <c r="V17" s="83">
        <v>54</v>
      </c>
      <c r="W17" s="83">
        <f t="shared" si="7"/>
        <v>22</v>
      </c>
      <c r="X17" s="83">
        <v>11</v>
      </c>
      <c r="Y17" s="83">
        <v>11</v>
      </c>
      <c r="Z17" s="83">
        <f t="shared" si="8"/>
        <v>413</v>
      </c>
      <c r="AA17" s="83">
        <f t="shared" si="9"/>
        <v>236</v>
      </c>
      <c r="AB17" s="85">
        <f t="shared" si="9"/>
        <v>177</v>
      </c>
    </row>
    <row r="18" spans="1:44" ht="30.2" customHeight="1" x14ac:dyDescent="0.25">
      <c r="A18" s="82" t="s">
        <v>48</v>
      </c>
      <c r="B18" s="83">
        <f t="shared" si="0"/>
        <v>5305</v>
      </c>
      <c r="C18" s="83">
        <v>280</v>
      </c>
      <c r="D18" s="83">
        <v>5025</v>
      </c>
      <c r="E18" s="83">
        <f t="shared" si="1"/>
        <v>3554</v>
      </c>
      <c r="F18" s="83">
        <v>49</v>
      </c>
      <c r="G18" s="83">
        <v>3505</v>
      </c>
      <c r="H18" s="83">
        <f t="shared" si="2"/>
        <v>946</v>
      </c>
      <c r="I18" s="83">
        <v>6</v>
      </c>
      <c r="J18" s="83">
        <v>940</v>
      </c>
      <c r="K18" s="83">
        <f t="shared" si="3"/>
        <v>191</v>
      </c>
      <c r="L18" s="83">
        <v>66</v>
      </c>
      <c r="M18" s="83">
        <v>125</v>
      </c>
      <c r="N18" s="83">
        <f t="shared" si="4"/>
        <v>131</v>
      </c>
      <c r="O18" s="83">
        <v>6</v>
      </c>
      <c r="P18" s="83">
        <v>125</v>
      </c>
      <c r="Q18" s="83">
        <f t="shared" si="5"/>
        <v>226</v>
      </c>
      <c r="R18" s="83">
        <v>0</v>
      </c>
      <c r="S18" s="83">
        <v>226</v>
      </c>
      <c r="T18" s="83">
        <f t="shared" si="6"/>
        <v>29</v>
      </c>
      <c r="U18" s="83">
        <v>20</v>
      </c>
      <c r="V18" s="83">
        <v>9</v>
      </c>
      <c r="W18" s="83">
        <f t="shared" si="7"/>
        <v>7</v>
      </c>
      <c r="X18" s="83">
        <v>5</v>
      </c>
      <c r="Y18" s="83">
        <v>2</v>
      </c>
      <c r="Z18" s="83">
        <f t="shared" si="8"/>
        <v>221</v>
      </c>
      <c r="AA18" s="83">
        <f t="shared" si="9"/>
        <v>128</v>
      </c>
      <c r="AB18" s="85">
        <f t="shared" si="9"/>
        <v>93</v>
      </c>
    </row>
    <row r="19" spans="1:44" ht="15.95" customHeight="1" x14ac:dyDescent="0.25">
      <c r="A19" s="82" t="s">
        <v>49</v>
      </c>
      <c r="B19" s="83">
        <f t="shared" si="0"/>
        <v>7606</v>
      </c>
      <c r="C19" s="83">
        <v>259</v>
      </c>
      <c r="D19" s="83">
        <v>7347</v>
      </c>
      <c r="E19" s="83">
        <f t="shared" si="1"/>
        <v>4777</v>
      </c>
      <c r="F19" s="83">
        <v>49</v>
      </c>
      <c r="G19" s="83">
        <v>4728</v>
      </c>
      <c r="H19" s="83">
        <f t="shared" si="2"/>
        <v>1899</v>
      </c>
      <c r="I19" s="83">
        <v>9</v>
      </c>
      <c r="J19" s="83">
        <v>1890</v>
      </c>
      <c r="K19" s="83">
        <f t="shared" si="3"/>
        <v>229</v>
      </c>
      <c r="L19" s="83">
        <v>89</v>
      </c>
      <c r="M19" s="83">
        <v>140</v>
      </c>
      <c r="N19" s="83">
        <f t="shared" si="4"/>
        <v>190</v>
      </c>
      <c r="O19" s="83">
        <v>3</v>
      </c>
      <c r="P19" s="83">
        <v>187</v>
      </c>
      <c r="Q19" s="83">
        <f t="shared" si="5"/>
        <v>259</v>
      </c>
      <c r="R19" s="83">
        <v>0</v>
      </c>
      <c r="S19" s="83">
        <v>259</v>
      </c>
      <c r="T19" s="83">
        <f t="shared" si="6"/>
        <v>28</v>
      </c>
      <c r="U19" s="83">
        <v>11</v>
      </c>
      <c r="V19" s="83">
        <v>17</v>
      </c>
      <c r="W19" s="83">
        <f t="shared" si="7"/>
        <v>19</v>
      </c>
      <c r="X19" s="83">
        <v>10</v>
      </c>
      <c r="Y19" s="83">
        <v>9</v>
      </c>
      <c r="Z19" s="83">
        <f t="shared" si="8"/>
        <v>205</v>
      </c>
      <c r="AA19" s="83">
        <f t="shared" si="9"/>
        <v>88</v>
      </c>
      <c r="AB19" s="85">
        <f t="shared" si="9"/>
        <v>117</v>
      </c>
    </row>
    <row r="20" spans="1:44" ht="15.95" customHeight="1" x14ac:dyDescent="0.25">
      <c r="A20" s="82" t="s">
        <v>50</v>
      </c>
      <c r="B20" s="83">
        <f t="shared" si="0"/>
        <v>5840</v>
      </c>
      <c r="C20" s="83">
        <v>189</v>
      </c>
      <c r="D20" s="83">
        <v>5651</v>
      </c>
      <c r="E20" s="83">
        <f t="shared" si="1"/>
        <v>3979</v>
      </c>
      <c r="F20" s="83">
        <v>48</v>
      </c>
      <c r="G20" s="83">
        <v>3931</v>
      </c>
      <c r="H20" s="83">
        <f t="shared" si="2"/>
        <v>1233</v>
      </c>
      <c r="I20" s="83">
        <v>4</v>
      </c>
      <c r="J20" s="83">
        <v>1229</v>
      </c>
      <c r="K20" s="83">
        <f t="shared" si="3"/>
        <v>155</v>
      </c>
      <c r="L20" s="83">
        <v>58</v>
      </c>
      <c r="M20" s="83">
        <v>97</v>
      </c>
      <c r="N20" s="83">
        <f t="shared" si="4"/>
        <v>146</v>
      </c>
      <c r="O20" s="83">
        <v>7</v>
      </c>
      <c r="P20" s="83">
        <v>139</v>
      </c>
      <c r="Q20" s="83">
        <f t="shared" si="5"/>
        <v>167</v>
      </c>
      <c r="R20" s="83">
        <v>0</v>
      </c>
      <c r="S20" s="83">
        <v>167</v>
      </c>
      <c r="T20" s="83">
        <f t="shared" si="6"/>
        <v>18</v>
      </c>
      <c r="U20" s="83">
        <v>6</v>
      </c>
      <c r="V20" s="83">
        <v>12</v>
      </c>
      <c r="W20" s="83">
        <f t="shared" si="7"/>
        <v>4</v>
      </c>
      <c r="X20" s="83">
        <v>3</v>
      </c>
      <c r="Y20" s="83">
        <v>1</v>
      </c>
      <c r="Z20" s="83">
        <f t="shared" si="8"/>
        <v>138</v>
      </c>
      <c r="AA20" s="83">
        <f t="shared" si="9"/>
        <v>63</v>
      </c>
      <c r="AB20" s="85">
        <f t="shared" si="9"/>
        <v>75</v>
      </c>
    </row>
    <row r="21" spans="1:44" ht="15.95" customHeight="1" x14ac:dyDescent="0.25">
      <c r="A21" s="82" t="s">
        <v>51</v>
      </c>
      <c r="B21" s="83">
        <f t="shared" si="0"/>
        <v>8645</v>
      </c>
      <c r="C21" s="83">
        <v>395</v>
      </c>
      <c r="D21" s="83">
        <v>8250</v>
      </c>
      <c r="E21" s="83">
        <f t="shared" si="1"/>
        <v>5155</v>
      </c>
      <c r="F21" s="83">
        <v>52</v>
      </c>
      <c r="G21" s="83">
        <v>5103</v>
      </c>
      <c r="H21" s="83">
        <f t="shared" si="2"/>
        <v>1768</v>
      </c>
      <c r="I21" s="83">
        <v>17</v>
      </c>
      <c r="J21" s="83">
        <v>1751</v>
      </c>
      <c r="K21" s="83">
        <f t="shared" si="3"/>
        <v>207</v>
      </c>
      <c r="L21" s="83">
        <v>50</v>
      </c>
      <c r="M21" s="83">
        <v>157</v>
      </c>
      <c r="N21" s="83">
        <f t="shared" si="4"/>
        <v>821</v>
      </c>
      <c r="O21" s="83">
        <v>14</v>
      </c>
      <c r="P21" s="83">
        <v>807</v>
      </c>
      <c r="Q21" s="83">
        <f t="shared" si="5"/>
        <v>241</v>
      </c>
      <c r="R21" s="83">
        <v>1</v>
      </c>
      <c r="S21" s="83">
        <v>240</v>
      </c>
      <c r="T21" s="83">
        <f t="shared" si="6"/>
        <v>58</v>
      </c>
      <c r="U21" s="83">
        <v>29</v>
      </c>
      <c r="V21" s="83">
        <v>29</v>
      </c>
      <c r="W21" s="83">
        <f t="shared" si="7"/>
        <v>15</v>
      </c>
      <c r="X21" s="83">
        <v>9</v>
      </c>
      <c r="Y21" s="83">
        <v>6</v>
      </c>
      <c r="Z21" s="83">
        <f t="shared" si="8"/>
        <v>380</v>
      </c>
      <c r="AA21" s="83">
        <f t="shared" si="9"/>
        <v>223</v>
      </c>
      <c r="AB21" s="85">
        <f t="shared" si="9"/>
        <v>157</v>
      </c>
    </row>
    <row r="22" spans="1:44" ht="30.2" customHeight="1" x14ac:dyDescent="0.25">
      <c r="A22" s="82" t="s">
        <v>52</v>
      </c>
      <c r="B22" s="83">
        <f t="shared" si="0"/>
        <v>1649</v>
      </c>
      <c r="C22" s="83">
        <v>157</v>
      </c>
      <c r="D22" s="83">
        <v>1492</v>
      </c>
      <c r="E22" s="83">
        <f t="shared" si="1"/>
        <v>1024</v>
      </c>
      <c r="F22" s="83">
        <v>4</v>
      </c>
      <c r="G22" s="83">
        <v>1020</v>
      </c>
      <c r="H22" s="83">
        <f t="shared" si="2"/>
        <v>258</v>
      </c>
      <c r="I22" s="83">
        <v>0</v>
      </c>
      <c r="J22" s="83">
        <v>258</v>
      </c>
      <c r="K22" s="83">
        <f t="shared" si="3"/>
        <v>31</v>
      </c>
      <c r="L22" s="83">
        <v>5</v>
      </c>
      <c r="M22" s="83">
        <v>26</v>
      </c>
      <c r="N22" s="83">
        <f t="shared" si="4"/>
        <v>87</v>
      </c>
      <c r="O22" s="83">
        <v>0</v>
      </c>
      <c r="P22" s="83">
        <v>87</v>
      </c>
      <c r="Q22" s="83">
        <f t="shared" si="5"/>
        <v>42</v>
      </c>
      <c r="R22" s="83">
        <v>0</v>
      </c>
      <c r="S22" s="83">
        <v>42</v>
      </c>
      <c r="T22" s="83">
        <f t="shared" si="6"/>
        <v>35</v>
      </c>
      <c r="U22" s="83">
        <v>24</v>
      </c>
      <c r="V22" s="83">
        <v>11</v>
      </c>
      <c r="W22" s="83">
        <f t="shared" si="7"/>
        <v>8</v>
      </c>
      <c r="X22" s="83">
        <v>3</v>
      </c>
      <c r="Y22" s="83">
        <v>5</v>
      </c>
      <c r="Z22" s="83">
        <f t="shared" si="8"/>
        <v>164</v>
      </c>
      <c r="AA22" s="83">
        <f t="shared" si="9"/>
        <v>121</v>
      </c>
      <c r="AB22" s="85">
        <f t="shared" si="9"/>
        <v>43</v>
      </c>
    </row>
    <row r="23" spans="1:44" s="87" customFormat="1" ht="15.95" customHeight="1" x14ac:dyDescent="0.25">
      <c r="A23" s="86" t="s">
        <v>53</v>
      </c>
      <c r="B23" s="83">
        <f t="shared" si="0"/>
        <v>2251</v>
      </c>
      <c r="C23" s="83">
        <v>263</v>
      </c>
      <c r="D23" s="83">
        <v>1988</v>
      </c>
      <c r="E23" s="83">
        <f t="shared" si="1"/>
        <v>1167</v>
      </c>
      <c r="F23" s="83">
        <v>6</v>
      </c>
      <c r="G23" s="83">
        <v>1161</v>
      </c>
      <c r="H23" s="83">
        <f t="shared" si="2"/>
        <v>550</v>
      </c>
      <c r="I23" s="83">
        <v>4</v>
      </c>
      <c r="J23" s="83">
        <v>546</v>
      </c>
      <c r="K23" s="83">
        <f t="shared" si="3"/>
        <v>67</v>
      </c>
      <c r="L23" s="83">
        <v>26</v>
      </c>
      <c r="M23" s="83">
        <v>41</v>
      </c>
      <c r="N23" s="83">
        <f t="shared" si="4"/>
        <v>72</v>
      </c>
      <c r="O23" s="83">
        <v>6</v>
      </c>
      <c r="P23" s="83">
        <v>66</v>
      </c>
      <c r="Q23" s="83">
        <f t="shared" si="5"/>
        <v>63</v>
      </c>
      <c r="R23" s="83">
        <v>0</v>
      </c>
      <c r="S23" s="83">
        <v>63</v>
      </c>
      <c r="T23" s="83">
        <f t="shared" si="6"/>
        <v>53</v>
      </c>
      <c r="U23" s="83">
        <v>37</v>
      </c>
      <c r="V23" s="83">
        <v>16</v>
      </c>
      <c r="W23" s="83">
        <f t="shared" si="7"/>
        <v>21</v>
      </c>
      <c r="X23" s="83">
        <v>7</v>
      </c>
      <c r="Y23" s="83">
        <v>14</v>
      </c>
      <c r="Z23" s="83">
        <f t="shared" si="8"/>
        <v>258</v>
      </c>
      <c r="AA23" s="83">
        <f t="shared" si="9"/>
        <v>177</v>
      </c>
      <c r="AB23" s="85">
        <f t="shared" si="9"/>
        <v>81</v>
      </c>
      <c r="AR23" s="88"/>
    </row>
    <row r="24" spans="1:44" ht="15.95" customHeight="1" x14ac:dyDescent="0.25">
      <c r="A24" s="86" t="s">
        <v>54</v>
      </c>
      <c r="B24" s="83">
        <f t="shared" si="0"/>
        <v>1014</v>
      </c>
      <c r="C24" s="83">
        <v>31</v>
      </c>
      <c r="D24" s="83">
        <v>983</v>
      </c>
      <c r="E24" s="83">
        <f t="shared" si="1"/>
        <v>598</v>
      </c>
      <c r="F24" s="83">
        <v>0</v>
      </c>
      <c r="G24" s="83">
        <v>598</v>
      </c>
      <c r="H24" s="83">
        <f t="shared" si="2"/>
        <v>321</v>
      </c>
      <c r="I24" s="83">
        <v>2</v>
      </c>
      <c r="J24" s="83">
        <v>319</v>
      </c>
      <c r="K24" s="83">
        <f t="shared" si="3"/>
        <v>1</v>
      </c>
      <c r="L24" s="83">
        <v>0</v>
      </c>
      <c r="M24" s="83">
        <v>1</v>
      </c>
      <c r="N24" s="83">
        <f t="shared" si="4"/>
        <v>9</v>
      </c>
      <c r="O24" s="83">
        <v>0</v>
      </c>
      <c r="P24" s="83">
        <v>9</v>
      </c>
      <c r="Q24" s="83">
        <f t="shared" si="5"/>
        <v>42</v>
      </c>
      <c r="R24" s="83">
        <v>0</v>
      </c>
      <c r="S24" s="83">
        <v>42</v>
      </c>
      <c r="T24" s="83">
        <f t="shared" si="6"/>
        <v>9</v>
      </c>
      <c r="U24" s="83">
        <v>5</v>
      </c>
      <c r="V24" s="83">
        <v>4</v>
      </c>
      <c r="W24" s="83">
        <f t="shared" si="7"/>
        <v>0</v>
      </c>
      <c r="X24" s="83">
        <v>0</v>
      </c>
      <c r="Y24" s="83">
        <v>0</v>
      </c>
      <c r="Z24" s="83">
        <f t="shared" si="8"/>
        <v>34</v>
      </c>
      <c r="AA24" s="83">
        <f t="shared" si="9"/>
        <v>24</v>
      </c>
      <c r="AB24" s="85">
        <f t="shared" si="9"/>
        <v>10</v>
      </c>
    </row>
    <row r="25" spans="1:44" ht="30.2" customHeight="1" x14ac:dyDescent="0.25">
      <c r="A25" s="82" t="s">
        <v>55</v>
      </c>
      <c r="B25" s="83">
        <f t="shared" si="0"/>
        <v>2848</v>
      </c>
      <c r="C25" s="83">
        <v>238</v>
      </c>
      <c r="D25" s="83">
        <v>2610</v>
      </c>
      <c r="E25" s="83">
        <f t="shared" si="1"/>
        <v>1846</v>
      </c>
      <c r="F25" s="83">
        <v>19</v>
      </c>
      <c r="G25" s="83">
        <v>1827</v>
      </c>
      <c r="H25" s="83">
        <f t="shared" si="2"/>
        <v>327</v>
      </c>
      <c r="I25" s="83">
        <v>5</v>
      </c>
      <c r="J25" s="83">
        <v>322</v>
      </c>
      <c r="K25" s="83">
        <f t="shared" si="3"/>
        <v>118</v>
      </c>
      <c r="L25" s="83">
        <v>16</v>
      </c>
      <c r="M25" s="83">
        <v>102</v>
      </c>
      <c r="N25" s="83">
        <f t="shared" si="4"/>
        <v>114</v>
      </c>
      <c r="O25" s="83">
        <v>5</v>
      </c>
      <c r="P25" s="83">
        <v>109</v>
      </c>
      <c r="Q25" s="83">
        <f t="shared" si="5"/>
        <v>67</v>
      </c>
      <c r="R25" s="83">
        <v>0</v>
      </c>
      <c r="S25" s="83">
        <v>67</v>
      </c>
      <c r="T25" s="83">
        <f t="shared" si="6"/>
        <v>64</v>
      </c>
      <c r="U25" s="83">
        <v>35</v>
      </c>
      <c r="V25" s="83">
        <v>29</v>
      </c>
      <c r="W25" s="83">
        <f t="shared" si="7"/>
        <v>33</v>
      </c>
      <c r="X25" s="83">
        <v>8</v>
      </c>
      <c r="Y25" s="83">
        <v>25</v>
      </c>
      <c r="Z25" s="83">
        <f t="shared" si="8"/>
        <v>279</v>
      </c>
      <c r="AA25" s="83">
        <f t="shared" si="9"/>
        <v>150</v>
      </c>
      <c r="AB25" s="85">
        <f t="shared" si="9"/>
        <v>129</v>
      </c>
    </row>
    <row r="26" spans="1:44" ht="15.95" customHeight="1" x14ac:dyDescent="0.25">
      <c r="A26" s="82" t="s">
        <v>56</v>
      </c>
      <c r="B26" s="83">
        <f t="shared" si="0"/>
        <v>3736</v>
      </c>
      <c r="C26" s="83">
        <v>548</v>
      </c>
      <c r="D26" s="83">
        <v>3188</v>
      </c>
      <c r="E26" s="83">
        <f t="shared" si="1"/>
        <v>1570</v>
      </c>
      <c r="F26" s="83">
        <v>30</v>
      </c>
      <c r="G26" s="83">
        <v>1540</v>
      </c>
      <c r="H26" s="83">
        <f t="shared" si="2"/>
        <v>746</v>
      </c>
      <c r="I26" s="83">
        <v>30</v>
      </c>
      <c r="J26" s="83">
        <v>716</v>
      </c>
      <c r="K26" s="83">
        <f t="shared" si="3"/>
        <v>155</v>
      </c>
      <c r="L26" s="83">
        <v>38</v>
      </c>
      <c r="M26" s="83">
        <v>117</v>
      </c>
      <c r="N26" s="83">
        <f t="shared" si="4"/>
        <v>323</v>
      </c>
      <c r="O26" s="83">
        <v>9</v>
      </c>
      <c r="P26" s="83">
        <v>314</v>
      </c>
      <c r="Q26" s="83">
        <f t="shared" si="5"/>
        <v>24</v>
      </c>
      <c r="R26" s="83">
        <v>0</v>
      </c>
      <c r="S26" s="83">
        <v>24</v>
      </c>
      <c r="T26" s="83">
        <f t="shared" si="6"/>
        <v>171</v>
      </c>
      <c r="U26" s="83">
        <v>58</v>
      </c>
      <c r="V26" s="83">
        <v>113</v>
      </c>
      <c r="W26" s="83">
        <f t="shared" si="7"/>
        <v>75</v>
      </c>
      <c r="X26" s="83">
        <v>15</v>
      </c>
      <c r="Y26" s="83">
        <v>60</v>
      </c>
      <c r="Z26" s="83">
        <f t="shared" si="8"/>
        <v>672</v>
      </c>
      <c r="AA26" s="83">
        <f t="shared" si="9"/>
        <v>368</v>
      </c>
      <c r="AB26" s="85">
        <f t="shared" si="9"/>
        <v>304</v>
      </c>
    </row>
    <row r="27" spans="1:44" ht="15.95" customHeight="1" x14ac:dyDescent="0.25">
      <c r="A27" s="82" t="s">
        <v>57</v>
      </c>
      <c r="B27" s="83">
        <f t="shared" si="0"/>
        <v>1573</v>
      </c>
      <c r="C27" s="83">
        <v>151</v>
      </c>
      <c r="D27" s="83">
        <v>1422</v>
      </c>
      <c r="E27" s="83">
        <f t="shared" si="1"/>
        <v>994</v>
      </c>
      <c r="F27" s="83">
        <v>15</v>
      </c>
      <c r="G27" s="83">
        <v>979</v>
      </c>
      <c r="H27" s="83">
        <f t="shared" si="2"/>
        <v>201</v>
      </c>
      <c r="I27" s="83">
        <v>2</v>
      </c>
      <c r="J27" s="83">
        <v>199</v>
      </c>
      <c r="K27" s="83">
        <f t="shared" si="3"/>
        <v>43</v>
      </c>
      <c r="L27" s="83">
        <v>13</v>
      </c>
      <c r="M27" s="83">
        <v>30</v>
      </c>
      <c r="N27" s="83">
        <f t="shared" si="4"/>
        <v>72</v>
      </c>
      <c r="O27" s="83">
        <v>4</v>
      </c>
      <c r="P27" s="83">
        <v>68</v>
      </c>
      <c r="Q27" s="83">
        <f t="shared" si="5"/>
        <v>64</v>
      </c>
      <c r="R27" s="83">
        <v>0</v>
      </c>
      <c r="S27" s="83">
        <v>64</v>
      </c>
      <c r="T27" s="83">
        <f t="shared" si="6"/>
        <v>37</v>
      </c>
      <c r="U27" s="83">
        <v>14</v>
      </c>
      <c r="V27" s="83">
        <v>23</v>
      </c>
      <c r="W27" s="83">
        <f t="shared" si="7"/>
        <v>12</v>
      </c>
      <c r="X27" s="83">
        <v>3</v>
      </c>
      <c r="Y27" s="83">
        <v>9</v>
      </c>
      <c r="Z27" s="83">
        <f t="shared" si="8"/>
        <v>150</v>
      </c>
      <c r="AA27" s="83">
        <f t="shared" si="9"/>
        <v>100</v>
      </c>
      <c r="AB27" s="85">
        <f t="shared" si="9"/>
        <v>50</v>
      </c>
    </row>
    <row r="28" spans="1:44" ht="30.2" customHeight="1" x14ac:dyDescent="0.25">
      <c r="A28" s="82" t="s">
        <v>58</v>
      </c>
      <c r="B28" s="83">
        <f t="shared" si="0"/>
        <v>352</v>
      </c>
      <c r="C28" s="83">
        <v>17</v>
      </c>
      <c r="D28" s="83">
        <v>335</v>
      </c>
      <c r="E28" s="83">
        <f t="shared" si="1"/>
        <v>189</v>
      </c>
      <c r="F28" s="83">
        <v>0</v>
      </c>
      <c r="G28" s="83">
        <v>189</v>
      </c>
      <c r="H28" s="83">
        <f t="shared" si="2"/>
        <v>113</v>
      </c>
      <c r="I28" s="83">
        <v>1</v>
      </c>
      <c r="J28" s="83">
        <v>112</v>
      </c>
      <c r="K28" s="83">
        <f t="shared" si="3"/>
        <v>7</v>
      </c>
      <c r="L28" s="83">
        <v>2</v>
      </c>
      <c r="M28" s="83">
        <v>5</v>
      </c>
      <c r="N28" s="83">
        <f t="shared" si="4"/>
        <v>6</v>
      </c>
      <c r="O28" s="83">
        <v>0</v>
      </c>
      <c r="P28" s="83">
        <v>6</v>
      </c>
      <c r="Q28" s="83">
        <f t="shared" si="5"/>
        <v>3</v>
      </c>
      <c r="R28" s="83">
        <v>0</v>
      </c>
      <c r="S28" s="83">
        <v>3</v>
      </c>
      <c r="T28" s="83">
        <f t="shared" si="6"/>
        <v>6</v>
      </c>
      <c r="U28" s="83">
        <v>1</v>
      </c>
      <c r="V28" s="83">
        <v>5</v>
      </c>
      <c r="W28" s="83">
        <f t="shared" si="7"/>
        <v>1</v>
      </c>
      <c r="X28" s="83">
        <v>0</v>
      </c>
      <c r="Y28" s="83">
        <v>1</v>
      </c>
      <c r="Z28" s="83">
        <f t="shared" si="8"/>
        <v>27</v>
      </c>
      <c r="AA28" s="83">
        <f t="shared" si="9"/>
        <v>13</v>
      </c>
      <c r="AB28" s="85">
        <f t="shared" si="9"/>
        <v>14</v>
      </c>
    </row>
    <row r="29" spans="1:44" ht="15.95" customHeight="1" x14ac:dyDescent="0.25">
      <c r="A29" s="82" t="s">
        <v>59</v>
      </c>
      <c r="B29" s="83">
        <f t="shared" si="0"/>
        <v>71</v>
      </c>
      <c r="C29" s="83">
        <v>2</v>
      </c>
      <c r="D29" s="83">
        <v>69</v>
      </c>
      <c r="E29" s="83">
        <f t="shared" si="1"/>
        <v>52</v>
      </c>
      <c r="F29" s="83">
        <v>0</v>
      </c>
      <c r="G29" s="83">
        <v>52</v>
      </c>
      <c r="H29" s="83">
        <f t="shared" si="2"/>
        <v>4</v>
      </c>
      <c r="I29" s="83">
        <v>0</v>
      </c>
      <c r="J29" s="83">
        <v>4</v>
      </c>
      <c r="K29" s="83">
        <f t="shared" si="3"/>
        <v>3</v>
      </c>
      <c r="L29" s="83">
        <v>0</v>
      </c>
      <c r="M29" s="83">
        <v>3</v>
      </c>
      <c r="N29" s="83">
        <f t="shared" si="4"/>
        <v>1</v>
      </c>
      <c r="O29" s="83">
        <v>0</v>
      </c>
      <c r="P29" s="83">
        <v>1</v>
      </c>
      <c r="Q29" s="83">
        <f t="shared" si="5"/>
        <v>3</v>
      </c>
      <c r="R29" s="83">
        <v>0</v>
      </c>
      <c r="S29" s="83">
        <v>3</v>
      </c>
      <c r="T29" s="83">
        <f t="shared" si="6"/>
        <v>0</v>
      </c>
      <c r="U29" s="83">
        <v>0</v>
      </c>
      <c r="V29" s="83">
        <v>0</v>
      </c>
      <c r="W29" s="83">
        <f t="shared" si="7"/>
        <v>1</v>
      </c>
      <c r="X29" s="83">
        <v>1</v>
      </c>
      <c r="Y29" s="83">
        <v>0</v>
      </c>
      <c r="Z29" s="83">
        <f t="shared" si="8"/>
        <v>7</v>
      </c>
      <c r="AA29" s="83">
        <f t="shared" si="9"/>
        <v>1</v>
      </c>
      <c r="AB29" s="85">
        <f t="shared" si="9"/>
        <v>6</v>
      </c>
    </row>
    <row r="30" spans="1:44" s="92" customFormat="1" ht="9.9499999999999993" customHeight="1" x14ac:dyDescent="0.25">
      <c r="A30" s="89"/>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1"/>
      <c r="AR30" s="93"/>
    </row>
    <row r="31" spans="1:44" x14ac:dyDescent="0.25">
      <c r="A31" s="29" t="s">
        <v>106</v>
      </c>
      <c r="B31" s="40"/>
      <c r="C31" s="40"/>
      <c r="D31" s="40"/>
      <c r="E31" s="40"/>
      <c r="F31" s="40"/>
      <c r="G31" s="40"/>
      <c r="H31" s="40"/>
      <c r="I31" s="40"/>
      <c r="J31" s="40"/>
      <c r="K31" s="70"/>
      <c r="L31" s="40"/>
      <c r="M31" s="40"/>
      <c r="N31" s="40"/>
      <c r="O31" s="40"/>
      <c r="P31" s="40"/>
      <c r="Q31" s="40"/>
      <c r="R31" s="40"/>
      <c r="S31" s="40"/>
      <c r="T31" s="40"/>
      <c r="U31" s="40"/>
      <c r="V31" s="40"/>
      <c r="W31" s="40"/>
      <c r="X31" s="40"/>
      <c r="Y31" s="40"/>
      <c r="AB31" s="94">
        <f>證件別!AC32</f>
        <v>0</v>
      </c>
    </row>
    <row r="32" spans="1:44" x14ac:dyDescent="0.25">
      <c r="A32" s="35" t="s">
        <v>63</v>
      </c>
      <c r="B32" s="40"/>
      <c r="C32" s="40"/>
      <c r="D32" s="40"/>
      <c r="E32" s="40"/>
      <c r="F32" s="40"/>
      <c r="G32" s="40"/>
      <c r="H32" s="40"/>
      <c r="I32" s="40"/>
      <c r="J32" s="40"/>
      <c r="K32" s="40"/>
      <c r="L32" s="40"/>
      <c r="M32" s="40"/>
      <c r="N32" s="40"/>
      <c r="O32" s="40"/>
      <c r="P32" s="40"/>
      <c r="Q32" s="40"/>
      <c r="R32" s="40"/>
      <c r="S32" s="40"/>
      <c r="T32" s="40"/>
      <c r="U32" s="40"/>
      <c r="V32" s="40"/>
      <c r="W32" s="40"/>
      <c r="X32" s="40"/>
      <c r="Y32" s="40"/>
      <c r="Z32" s="151" t="s">
        <v>107</v>
      </c>
      <c r="AA32" s="152"/>
      <c r="AB32" s="152"/>
      <c r="AC32" s="152"/>
    </row>
    <row r="33" spans="1:26" x14ac:dyDescent="0.25">
      <c r="A33" s="40" t="s">
        <v>108</v>
      </c>
      <c r="B33" s="95"/>
      <c r="C33" s="95"/>
      <c r="D33" s="95"/>
      <c r="E33" s="95"/>
      <c r="F33" s="95"/>
      <c r="G33" s="95"/>
      <c r="H33" s="95"/>
      <c r="I33" s="95"/>
      <c r="J33" s="95"/>
      <c r="K33" s="95"/>
      <c r="L33" s="95"/>
      <c r="M33" s="95"/>
      <c r="N33" s="95"/>
      <c r="O33" s="95"/>
      <c r="P33" s="95"/>
      <c r="Q33" s="95"/>
      <c r="R33" s="95"/>
      <c r="S33" s="95"/>
      <c r="T33" s="95"/>
      <c r="U33" s="95"/>
      <c r="V33" s="95"/>
      <c r="W33" s="95"/>
      <c r="X33" s="95"/>
      <c r="Y33" s="95"/>
      <c r="Z33" s="95"/>
    </row>
  </sheetData>
  <mergeCells count="14">
    <mergeCell ref="T4:V5"/>
    <mergeCell ref="W4:Y5"/>
    <mergeCell ref="Z4:AB5"/>
    <mergeCell ref="Z32:AC32"/>
    <mergeCell ref="A1:AB1"/>
    <mergeCell ref="J2:R2"/>
    <mergeCell ref="A3:A6"/>
    <mergeCell ref="B3:AB3"/>
    <mergeCell ref="B4:D5"/>
    <mergeCell ref="E4:G5"/>
    <mergeCell ref="H4:J5"/>
    <mergeCell ref="K4:M5"/>
    <mergeCell ref="N4:P5"/>
    <mergeCell ref="Q4:S5"/>
  </mergeCells>
  <phoneticPr fontId="4" type="noConversion"/>
  <printOptions horizontalCentered="1" verticalCentered="1"/>
  <pageMargins left="0" right="0" top="0" bottom="0" header="0.51181102362204722" footer="0.51181102362204722"/>
  <pageSetup paperSize="9" scale="6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證件別</vt:lpstr>
      <vt:lpstr>國籍別</vt:lpstr>
      <vt:lpstr>國籍按性別</vt:lpstr>
      <vt:lpstr>證件別!Print_Area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黃詩茜</cp:lastModifiedBy>
  <cp:lastPrinted>2021-11-25T06:41:07Z</cp:lastPrinted>
  <dcterms:created xsi:type="dcterms:W3CDTF">2021-11-15T05:37:38Z</dcterms:created>
  <dcterms:modified xsi:type="dcterms:W3CDTF">2021-11-25T06:42:49Z</dcterms:modified>
</cp:coreProperties>
</file>