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佩姬\新住民發展基金\媒體宣導計畫資料\媒體宣導計畫執行情形報表\109年\第3季7-9月\彙整版\"/>
    </mc:Choice>
  </mc:AlternateContent>
  <bookViews>
    <workbookView xWindow="0" yWindow="0" windowWidth="16380" windowHeight="8190" tabRatio="986"/>
  </bookViews>
  <sheets>
    <sheet name="基金" sheetId="1" r:id="rId1"/>
    <sheet name="工作表1" sheetId="4" r:id="rId2"/>
    <sheet name="財團法人" sheetId="3" state="hidden" r:id="rId3"/>
  </sheets>
  <definedNames>
    <definedName name="_xlnm.Print_Area" localSheetId="2">財團法人!$A$1:$H$13</definedName>
    <definedName name="_xlnm.Print_Area" localSheetId="0">基金!$A:$I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1" i="1" l="1"/>
  <c r="F38" i="1" l="1"/>
  <c r="G11" i="3" l="1"/>
  <c r="G5" i="3"/>
  <c r="A2" i="3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sharedStrings.xml><?xml version="1.0" encoding="utf-8"?>
<sst xmlns="http://schemas.openxmlformats.org/spreadsheetml/2006/main" count="203" uniqueCount="150">
  <si>
    <t>單位：新台幣元</t>
  </si>
  <si>
    <t>宣導類型</t>
  </si>
  <si>
    <r>
      <rPr>
        <b/>
        <sz val="12"/>
        <color rgb="FF000000"/>
        <rFont val="標楷體"/>
        <family val="4"/>
        <charset val="136"/>
      </rPr>
      <t>宣導計畫</t>
    </r>
    <r>
      <rPr>
        <b/>
        <sz val="12"/>
        <color rgb="FF000000"/>
        <rFont val="標楷體"/>
        <family val="4"/>
        <charset val="136"/>
      </rPr>
      <t>(</t>
    </r>
    <r>
      <rPr>
        <b/>
        <sz val="12"/>
        <color rgb="FF000000"/>
        <rFont val="標楷體"/>
        <family val="4"/>
        <charset val="136"/>
      </rPr>
      <t>主要內容</t>
    </r>
    <r>
      <rPr>
        <b/>
        <sz val="12"/>
        <color rgb="FF000000"/>
        <rFont val="標楷體"/>
        <family val="4"/>
        <charset val="136"/>
      </rPr>
      <t>)</t>
    </r>
  </si>
  <si>
    <t>刊登及撥出
時 間</t>
  </si>
  <si>
    <t>刊登及撥出
次 數</t>
  </si>
  <si>
    <t>托撥對象</t>
  </si>
  <si>
    <t>金 額</t>
  </si>
  <si>
    <t>備註</t>
  </si>
  <si>
    <t>電視媒體</t>
  </si>
  <si>
    <t>公益託播</t>
  </si>
  <si>
    <t>以下空白</t>
  </si>
  <si>
    <r>
      <rPr>
        <b/>
        <sz val="12"/>
        <color rgb="FF0000FF"/>
        <rFont val="標楷體"/>
        <family val="4"/>
        <charset val="136"/>
      </rPr>
      <t>填表說明：</t>
    </r>
    <r>
      <rPr>
        <sz val="12"/>
        <color rgb="FF0000FF"/>
        <rFont val="標楷體"/>
        <family val="4"/>
        <charset val="136"/>
      </rPr>
      <t>1.依據101年度中央政府總預算案審查報告通案決議：自101年度起各機關含附屬單位及依預算法第62條之1所定財團法人於平面媒體、網路媒體、廣播媒體及電視媒體辦理政策宣導相關之廣告，均應按月於機關網站資訊公開區中單獨列示公布，並由各該主管機關按季彙整送立法院。
2.本表查填範圍：由編列預算機關（基金、財團法人）查填該季辦理或補助「具政策宣導廣告」性質之「平面媒體、網路媒體、廣播媒體、電視媒體」為原則。
3.本表請於每季過後20日內函報本處1份（部內單位請以便簽交換本處），並傳送電子檔及自行「按月」上網公告。</t>
    </r>
  </si>
  <si>
    <t>網路媒體</t>
  </si>
  <si>
    <t>平面媒體</t>
  </si>
  <si>
    <t>內政部主管辦理政策宣導相關廣告執行情形季報表</t>
  </si>
  <si>
    <t>財團法人名稱</t>
  </si>
  <si>
    <t>○○財團法人 總計</t>
  </si>
  <si>
    <t>範例：</t>
  </si>
  <si>
    <t>○○財團法人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</si>
  <si>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</si>
  <si>
    <t>○次</t>
  </si>
  <si>
    <t>○○報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</si>
  <si>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  <r>
      <rPr>
        <sz val="12"/>
        <color rgb="FF000000"/>
        <rFont val="標楷體"/>
        <family val="4"/>
        <charset val="136"/>
      </rPr>
      <t>-○</t>
    </r>
    <r>
      <rPr>
        <sz val="12"/>
        <color rgb="FF000000"/>
        <rFont val="標楷體"/>
        <family val="4"/>
        <charset val="136"/>
      </rPr>
      <t>月○日</t>
    </r>
  </si>
  <si>
    <t>○日</t>
  </si>
  <si>
    <t>○○網站</t>
  </si>
  <si>
    <t>廣播媒體</t>
  </si>
  <si>
    <t>○○電台</t>
  </si>
  <si>
    <t>○○電視</t>
  </si>
  <si>
    <t>廠商回饋項目</t>
  </si>
  <si>
    <t>無</t>
  </si>
  <si>
    <t>宣導方式</t>
    <phoneticPr fontId="11" type="noConversion"/>
  </si>
  <si>
    <t>主要內容</t>
    <phoneticPr fontId="11" type="noConversion"/>
  </si>
  <si>
    <t xml:space="preserve"> 核准金額總計</t>
    <phoneticPr fontId="11" type="noConversion"/>
  </si>
  <si>
    <t>申請機關(單位)名稱</t>
    <phoneticPr fontId="11" type="noConversion"/>
  </si>
  <si>
    <t>辦理單位</t>
    <phoneticPr fontId="11" type="noConversion"/>
  </si>
  <si>
    <t>電視媒體</t>
    <phoneticPr fontId="11" type="noConversion"/>
  </si>
  <si>
    <t>支出金額
(製作本集節目/廣告花費支出)</t>
    <phoneticPr fontId="11" type="noConversion"/>
  </si>
  <si>
    <t>刊登及播出(活動執行)
時 間</t>
    <phoneticPr fontId="11" type="noConversion"/>
  </si>
  <si>
    <t>刊登及播出(活動執行)
次 數</t>
    <phoneticPr fontId="11" type="noConversion"/>
  </si>
  <si>
    <t>託播(參與)對象</t>
    <phoneticPr fontId="11" type="noConversion"/>
  </si>
  <si>
    <t>單位：新臺幣/元</t>
    <phoneticPr fontId="11" type="noConversion"/>
  </si>
  <si>
    <t xml:space="preserve"> 辦理多元文化推廣及相關宣導計畫執行情形報表(電視/網站/影片類)</t>
    <phoneticPr fontId="11" type="noConversion"/>
  </si>
  <si>
    <t>109年度第3季(7-9月)</t>
    <phoneticPr fontId="11" type="noConversion"/>
  </si>
  <si>
    <t>苗栗縣政府(媒體事務中心)
(範例)</t>
    <phoneticPr fontId="11" type="noConversion"/>
  </si>
  <si>
    <t>『新住民在苗栗』影片製播委託專業服務案-海外培力篇.教育學習篇</t>
    <phoneticPr fontId="11" type="noConversion"/>
  </si>
  <si>
    <t>吉源有限電視股份有限公司</t>
    <phoneticPr fontId="11" type="noConversion"/>
  </si>
  <si>
    <t>內政部移民署</t>
    <phoneticPr fontId="11" type="noConversion"/>
  </si>
  <si>
    <t>內政部移民署</t>
    <phoneticPr fontId="11" type="noConversion"/>
  </si>
  <si>
    <t>108年度新住民資訊宣導電視媒體製播案-「我們一家人+」專題節目宣傳-節目30秒promo製播</t>
    <phoneticPr fontId="11" type="noConversion"/>
  </si>
  <si>
    <t>109.7.1-9.30</t>
    <phoneticPr fontId="11" type="noConversion"/>
  </si>
  <si>
    <t>3598檔</t>
    <phoneticPr fontId="11" type="noConversion"/>
  </si>
  <si>
    <t>三立新聞台
三立iNEWS
三立iNEWS MOD</t>
    <phoneticPr fontId="11" type="noConversion"/>
  </si>
  <si>
    <t>三立電視台</t>
    <phoneticPr fontId="11" type="noConversion"/>
  </si>
  <si>
    <t>108年度新住民資訊宣導電視媒體製播案-「我們一家人+」專題節目宣傳-UDN 新聞網&amp;粉絲團</t>
    <phoneticPr fontId="11" type="noConversion"/>
  </si>
  <si>
    <t>網路媒體</t>
    <phoneticPr fontId="11" type="noConversion"/>
  </si>
  <si>
    <t>7/29.8/31.9/23</t>
    <phoneticPr fontId="11" type="noConversion"/>
  </si>
  <si>
    <t>3式</t>
    <phoneticPr fontId="11" type="noConversion"/>
  </si>
  <si>
    <t>UDN聯合新聞網</t>
    <phoneticPr fontId="11" type="noConversion"/>
  </si>
  <si>
    <t>108年度新住民資訊宣導電視媒體製播案-「我們一家人+」專題節目宣傳-上報 新聞網&amp;粉絲團</t>
    <phoneticPr fontId="11" type="noConversion"/>
  </si>
  <si>
    <t>7/28</t>
    <phoneticPr fontId="11" type="noConversion"/>
  </si>
  <si>
    <t>1式</t>
    <phoneticPr fontId="11" type="noConversion"/>
  </si>
  <si>
    <t>上報新聞網</t>
    <phoneticPr fontId="11" type="noConversion"/>
  </si>
  <si>
    <t>108年度新住民資訊宣導電視媒體製播案-「我們一家人+」專題節目宣傳-ETtoday 新聞網&amp;粉絲團</t>
    <phoneticPr fontId="11" type="noConversion"/>
  </si>
  <si>
    <t>9/25</t>
    <phoneticPr fontId="11" type="noConversion"/>
  </si>
  <si>
    <t>ETtoday新聞網</t>
    <phoneticPr fontId="11" type="noConversion"/>
  </si>
  <si>
    <t>108年度新住民資訊宣導電視媒體製播案-「我們一家人+」專題節目宣傳-風傳媒 新聞網&amp;粉絲團</t>
    <phoneticPr fontId="11" type="noConversion"/>
  </si>
  <si>
    <t>9/26</t>
    <phoneticPr fontId="11" type="noConversion"/>
  </si>
  <si>
    <t>風傳媒新聞網</t>
    <phoneticPr fontId="11" type="noConversion"/>
  </si>
  <si>
    <t>108年度新住民資訊宣導電視媒體製播案-「我們一家人+」專題節目宣傳-FB廣告</t>
    <phoneticPr fontId="11" type="noConversion"/>
  </si>
  <si>
    <t>109.7.1-9.30</t>
    <phoneticPr fontId="11" type="noConversion"/>
  </si>
  <si>
    <t>Facebook</t>
    <phoneticPr fontId="11" type="noConversion"/>
  </si>
  <si>
    <t>108年度新住民資訊宣導電視媒體製播案-「我們一家人+」專題節目宣傳-ETTODAY 新聞網 Banner</t>
    <phoneticPr fontId="11" type="noConversion"/>
  </si>
  <si>
    <t>9/21-9/30</t>
    <phoneticPr fontId="11" type="noConversion"/>
  </si>
  <si>
    <t>108年度新住民資訊宣導電視媒體製播案-「我們一家人+」專題節目宣傳-三立新聞網PC Banner廣告</t>
    <phoneticPr fontId="11" type="noConversion"/>
  </si>
  <si>
    <t>三立新聞網</t>
    <phoneticPr fontId="11" type="noConversion"/>
  </si>
  <si>
    <t>08年度新住民資訊宣導電視媒體製播案-「我們一家人+」專題節目宣傳-三立新聞網Mobile Banner廣告</t>
    <phoneticPr fontId="11" type="noConversion"/>
  </si>
  <si>
    <t>1式</t>
    <phoneticPr fontId="11" type="noConversion"/>
  </si>
  <si>
    <t>108年度新住民資訊宣導電視媒體製播案-「我們一家人+」專題節目宣傳-聯合報節目宣傳稿</t>
    <phoneticPr fontId="11" type="noConversion"/>
  </si>
  <si>
    <t>平面媒體</t>
    <phoneticPr fontId="11" type="noConversion"/>
  </si>
  <si>
    <t>7/4.7/11.7/18.7/25.8/1.8/8.8/15.8/22.8/29.9/5.9/12.9/19.9/26</t>
    <phoneticPr fontId="11" type="noConversion"/>
  </si>
  <si>
    <t>13式</t>
    <phoneticPr fontId="11" type="noConversion"/>
  </si>
  <si>
    <t>聯合報</t>
    <phoneticPr fontId="11" type="noConversion"/>
  </si>
  <si>
    <t>108年度新住民資訊宣導電視媒體製播案-「我們一家人+」專題節目宣傳-遠見廣編宣傳稿</t>
    <phoneticPr fontId="11" type="noConversion"/>
  </si>
  <si>
    <t>8/1</t>
    <phoneticPr fontId="11" type="noConversion"/>
  </si>
  <si>
    <t>遠見雜誌</t>
    <phoneticPr fontId="11" type="noConversion"/>
  </si>
  <si>
    <t>108年度新住民資訊宣導電視媒體製播案-「我們一家人+」專題節目宣傳-中國時報半十宣傳稿</t>
    <phoneticPr fontId="11" type="noConversion"/>
  </si>
  <si>
    <t>9/30</t>
    <phoneticPr fontId="11" type="noConversion"/>
  </si>
  <si>
    <t>1式</t>
    <phoneticPr fontId="11" type="noConversion"/>
  </si>
  <si>
    <t>中國時報</t>
    <phoneticPr fontId="11" type="noConversion"/>
  </si>
  <si>
    <t>108年度新住民專屬新聞網站維運案-「Taiwan我來了-新住民全球新聞網」粉絲團行銷宣傳廣告</t>
    <phoneticPr fontId="11" type="noConversion"/>
  </si>
  <si>
    <t>109.07.01-09.30</t>
    <phoneticPr fontId="11" type="noConversion"/>
  </si>
  <si>
    <t xml:space="preserve">3個月
</t>
    <phoneticPr fontId="11" type="noConversion"/>
  </si>
  <si>
    <t>FACEBOOK</t>
    <phoneticPr fontId="11" type="noConversion"/>
  </si>
  <si>
    <t>Google聯播網</t>
    <phoneticPr fontId="11" type="noConversion"/>
  </si>
  <si>
    <t>3個月</t>
    <phoneticPr fontId="11" type="noConversion"/>
  </si>
  <si>
    <t>Google關鍵字</t>
    <phoneticPr fontId="11" type="noConversion"/>
  </si>
  <si>
    <t>108年度新住民專屬新聞網站維運案-「新住民全球新聞網」網站宣傳廣告</t>
    <phoneticPr fontId="11" type="noConversion"/>
  </si>
  <si>
    <t>書籍刊物</t>
    <phoneticPr fontId="11" type="noConversion"/>
  </si>
  <si>
    <t>109.07.29</t>
    <phoneticPr fontId="11" type="noConversion"/>
  </si>
  <si>
    <t>1次</t>
    <phoneticPr fontId="11" type="noConversion"/>
  </si>
  <si>
    <t>新新聞</t>
    <phoneticPr fontId="11" type="noConversion"/>
  </si>
  <si>
    <t>108年度新住民專屬新聞網站維運案-「新住民全球新聞網」網站影音及暫停廣告</t>
    <phoneticPr fontId="11" type="noConversion"/>
  </si>
  <si>
    <t>電子媒體</t>
    <phoneticPr fontId="11" type="noConversion"/>
  </si>
  <si>
    <t>109.07.01-08.31</t>
    <phoneticPr fontId="11" type="noConversion"/>
  </si>
  <si>
    <t>2個月</t>
    <phoneticPr fontId="11" type="noConversion"/>
  </si>
  <si>
    <t>LiTV影視</t>
    <phoneticPr fontId="11" type="noConversion"/>
  </si>
  <si>
    <t>平面刊物</t>
    <phoneticPr fontId="11" type="noConversion"/>
  </si>
  <si>
    <t>109.07.15</t>
    <phoneticPr fontId="11" type="noConversion"/>
  </si>
  <si>
    <t>民眾日報</t>
    <phoneticPr fontId="11" type="noConversion"/>
  </si>
  <si>
    <t>108年度新住民專屬新聞網站維運案-「新住民全球新聞網」雜誌內頁廣告</t>
    <phoneticPr fontId="11" type="noConversion"/>
  </si>
  <si>
    <t>109.08.01</t>
    <phoneticPr fontId="11" type="noConversion"/>
  </si>
  <si>
    <t>我傳媒
Taipei Walker</t>
    <phoneticPr fontId="11" type="noConversion"/>
  </si>
  <si>
    <t xml:space="preserve">
109.08.26</t>
    <phoneticPr fontId="11" type="noConversion"/>
  </si>
  <si>
    <t>天下雜誌</t>
    <phoneticPr fontId="11" type="noConversion"/>
  </si>
  <si>
    <t>108年度新住民專屬新聞網站維運案-「新住民全球新聞網」網站新聞、活動宣傳</t>
    <phoneticPr fontId="11" type="noConversion"/>
  </si>
  <si>
    <t>Line官方帳號</t>
    <phoneticPr fontId="11" type="noConversion"/>
  </si>
  <si>
    <t>108年度新住民專屬新聞網站維運案-「新住民全球新聞網」車站、機捷影音廣告</t>
    <phoneticPr fontId="11" type="noConversion"/>
  </si>
  <si>
    <t>109.07.17-08.21</t>
    <phoneticPr fontId="11" type="noConversion"/>
  </si>
  <si>
    <t>36天</t>
    <phoneticPr fontId="11" type="noConversion"/>
  </si>
  <si>
    <t>新極限股份有限公司</t>
    <phoneticPr fontId="11" type="noConversion"/>
  </si>
  <si>
    <t>108年度新住民專屬新聞網站維運案-「新住民全球新聞網」網路平台新聞露出</t>
    <phoneticPr fontId="11" type="noConversion"/>
  </si>
  <si>
    <t>109.09.02</t>
    <phoneticPr fontId="11" type="noConversion"/>
  </si>
  <si>
    <t>東森新聞雲</t>
    <phoneticPr fontId="11" type="noConversion"/>
  </si>
  <si>
    <t>109.09.02</t>
  </si>
  <si>
    <t xml:space="preserve">
Taipei Times</t>
    <phoneticPr fontId="11" type="noConversion"/>
  </si>
  <si>
    <t>108年度新住民專屬新聞網站維運案-「新住民全球新聞網」網站首頁廣告</t>
    <phoneticPr fontId="11" type="noConversion"/>
  </si>
  <si>
    <t>109.09.19-09.30</t>
    <phoneticPr fontId="11" type="noConversion"/>
  </si>
  <si>
    <t>12天</t>
    <phoneticPr fontId="11" type="noConversion"/>
  </si>
  <si>
    <t>四方報</t>
    <phoneticPr fontId="11" type="noConversion"/>
  </si>
  <si>
    <t>108年度新住民專屬新聞網站維運案-「新住民全球新聞網」議題影音製作費</t>
  </si>
  <si>
    <t>網路平台</t>
  </si>
  <si>
    <t>3個月</t>
  </si>
  <si>
    <t>風傳媒</t>
  </si>
  <si>
    <t>108年度新住民專屬新聞網站維運案-新聞撰稿議稿外語校稿費</t>
    <phoneticPr fontId="11" type="noConversion"/>
  </si>
  <si>
    <t>翻譯
(四種外語)</t>
    <phoneticPr fontId="11" type="noConversion"/>
  </si>
  <si>
    <t>審稿
(五種語言)</t>
    <phoneticPr fontId="11" type="noConversion"/>
  </si>
  <si>
    <t>撰稿</t>
    <phoneticPr fontId="11" type="noConversion"/>
  </si>
  <si>
    <t>108年度新住民專屬新聞網站維運案-網路活動</t>
    <phoneticPr fontId="11" type="noConversion"/>
  </si>
  <si>
    <t>實體活動-三場
（東部-宜蘭米粉牽線情新住民來逗陣
南部-台南古都新鮮事 仲夏移起玩 
北部-當我們童在移起 輕鬆一夏）</t>
    <phoneticPr fontId="11" type="noConversion"/>
  </si>
  <si>
    <t>新住民家庭及新二代</t>
  </si>
  <si>
    <t>網路活動-五場
（分享抗暑方法、慶祝印尼國慶日、慶祝越南國慶日、滿意度問卷調查抽好禮、粉絲突破6萬人抽獎）</t>
    <phoneticPr fontId="11" type="noConversion"/>
  </si>
  <si>
    <t>粉絲團粉絲</t>
    <phoneticPr fontId="11" type="noConversion"/>
  </si>
  <si>
    <t>義美聯合電子商務股份有限公司</t>
    <phoneticPr fontId="11" type="noConversion"/>
  </si>
  <si>
    <t>109.7.1-7.30</t>
    <phoneticPr fontId="11" type="noConversion"/>
  </si>
  <si>
    <t>地方電視台以及Youtube</t>
    <phoneticPr fontId="12" type="noConversion"/>
  </si>
  <si>
    <t>0
(廠商尚未申請經費)</t>
    <phoneticPr fontId="11" type="noConversion"/>
  </si>
  <si>
    <t>4,074,218(曝光數)</t>
    <phoneticPr fontId="11" type="noConversion"/>
  </si>
  <si>
    <t>425,186(曝光數)</t>
    <phoneticPr fontId="11" type="noConversion"/>
  </si>
  <si>
    <t>分別於苗栗縣(吉元.信和有線電視)第8及第3頻道播出計660檔次。於桃園縣(南桃園有線電視)播出計90檔次。於新竹縣(北視有線電視)播出計90檔次。           於臺中市(群健有線電視)播出計90檔次。</t>
    <phoneticPr fontId="11" type="noConversion"/>
  </si>
  <si>
    <r>
      <t>填表說明：</t>
    </r>
    <r>
      <rPr>
        <sz val="14"/>
        <color rgb="FF0000FF"/>
        <rFont val="標楷體"/>
        <family val="4"/>
        <charset val="136"/>
      </rPr>
      <t xml:space="preserve">依據106年度中央政府總預算案審查報告通案決議：為督促妥善運用新住民發展基金之宣導經費，移民署應每一季填報「補捐助辦理多元文化推廣及相關宣導計畫」執行情形，包括日期、主要內容、宣導方式、刊登(撥出)時間、次數、總金額、託播對象及辦理單位。
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</si>
</sst>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0\ ;[Red]\(0\)"/>
    <numFmt numFmtId="177" formatCode="#,##0_ "/>
    <numFmt numFmtId="178" formatCode="_-* #,##0_-;\-* #,##0_-;_-* &quot;-&quot;??_-;_-@_-"/>
  </numFmts>
  <fonts count="24">
    <font>
      <sz val="12"/>
      <color rgb="FF000000"/>
      <name val="新細明體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color rgb="FF0000FF"/>
      <name val="標楷體"/>
      <family val="4"/>
      <charset val="136"/>
    </font>
    <font>
      <sz val="9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1"/>
      <color rgb="FF000000"/>
      <name val="標楷體"/>
      <family val="4"/>
      <charset val="136"/>
    </font>
    <font>
      <sz val="11"/>
      <color indexed="8"/>
      <name val="標楷體"/>
      <family val="4"/>
      <charset val="136"/>
    </font>
    <font>
      <b/>
      <sz val="14"/>
      <color rgb="FF0000FF"/>
      <name val="標楷體"/>
      <family val="4"/>
      <charset val="136"/>
    </font>
    <font>
      <sz val="14"/>
      <color rgb="FF0000FF"/>
      <name val="標楷體"/>
      <family val="4"/>
      <charset val="136"/>
    </font>
    <font>
      <b/>
      <sz val="14"/>
      <color rgb="FF00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8">
    <xf numFmtId="0" fontId="0" fillId="0" borderId="0"/>
    <xf numFmtId="0" fontId="1" fillId="0" borderId="0" applyBorder="0" applyProtection="0"/>
    <xf numFmtId="43" fontId="15" fillId="0" borderId="0" applyFont="0" applyFill="0" applyBorder="0" applyAlignment="0" applyProtection="0">
      <alignment vertical="center"/>
    </xf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4" fillId="0" borderId="0"/>
    <xf numFmtId="43" fontId="16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76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7" fillId="2" borderId="3" xfId="1" applyNumberFormat="1" applyFont="1" applyFill="1" applyBorder="1" applyAlignment="1">
      <alignment horizontal="right" vertical="center"/>
    </xf>
    <xf numFmtId="49" fontId="2" fillId="2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49" fontId="2" fillId="0" borderId="3" xfId="1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49" fontId="2" fillId="0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177" fontId="0" fillId="0" borderId="3" xfId="0" applyNumberFormat="1" applyBorder="1" applyAlignment="1">
      <alignment horizontal="right" vertical="center"/>
    </xf>
    <xf numFmtId="177" fontId="7" fillId="2" borderId="3" xfId="1" applyNumberFormat="1" applyFont="1" applyFill="1" applyBorder="1" applyAlignment="1">
      <alignment horizontal="right" vertical="center"/>
    </xf>
    <xf numFmtId="49" fontId="6" fillId="2" borderId="7" xfId="0" applyNumberFormat="1" applyFont="1" applyFill="1" applyBorder="1" applyAlignment="1">
      <alignment horizontal="left" vertical="center" wrapText="1"/>
    </xf>
    <xf numFmtId="177" fontId="2" fillId="0" borderId="3" xfId="1" applyNumberFormat="1" applyFont="1" applyFill="1" applyBorder="1" applyAlignment="1">
      <alignment horizontal="right" vertical="center"/>
    </xf>
    <xf numFmtId="49" fontId="6" fillId="2" borderId="6" xfId="0" applyNumberFormat="1" applyFont="1" applyFill="1" applyBorder="1" applyAlignment="1">
      <alignment horizontal="right" vertical="center" wrapText="1"/>
    </xf>
    <xf numFmtId="49" fontId="2" fillId="3" borderId="3" xfId="0" applyNumberFormat="1" applyFont="1" applyFill="1" applyBorder="1" applyAlignment="1" applyProtection="1">
      <alignment horizontal="left" vertical="center" wrapText="1"/>
      <protection locked="0" hidden="1"/>
    </xf>
    <xf numFmtId="49" fontId="2" fillId="3" borderId="3" xfId="0" applyNumberFormat="1" applyFont="1" applyFill="1" applyBorder="1" applyAlignment="1" applyProtection="1">
      <alignment horizontal="center" vertical="center" wrapText="1"/>
      <protection locked="0" hidden="1"/>
    </xf>
    <xf numFmtId="49" fontId="2" fillId="3" borderId="3" xfId="0" applyNumberFormat="1" applyFont="1" applyFill="1" applyBorder="1" applyAlignment="1">
      <alignment horizontal="center" vertical="center" wrapText="1"/>
    </xf>
    <xf numFmtId="178" fontId="2" fillId="3" borderId="3" xfId="2" applyNumberFormat="1" applyFont="1" applyFill="1" applyBorder="1" applyAlignment="1">
      <alignment horizontal="center" vertical="center" wrapText="1"/>
    </xf>
    <xf numFmtId="178" fontId="2" fillId="3" borderId="3" xfId="2" applyNumberFormat="1" applyFont="1" applyFill="1" applyBorder="1" applyAlignment="1">
      <alignment horizontal="right" vertical="center" wrapText="1"/>
    </xf>
    <xf numFmtId="177" fontId="2" fillId="0" borderId="3" xfId="1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3" xfId="6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49" fontId="17" fillId="0" borderId="3" xfId="3" applyNumberFormat="1" applyFont="1" applyBorder="1" applyAlignment="1" applyProtection="1">
      <alignment horizontal="left" vertical="center" wrapText="1"/>
      <protection locked="0" hidden="1"/>
    </xf>
    <xf numFmtId="49" fontId="17" fillId="0" borderId="3" xfId="3" applyNumberFormat="1" applyFont="1" applyBorder="1" applyAlignment="1" applyProtection="1">
      <alignment horizontal="center" vertical="center" wrapText="1" readingOrder="1"/>
      <protection locked="0" hidden="1"/>
    </xf>
    <xf numFmtId="38" fontId="18" fillId="0" borderId="3" xfId="4" applyNumberFormat="1" applyFont="1" applyBorder="1" applyAlignment="1">
      <alignment horizontal="center" vertical="center"/>
    </xf>
    <xf numFmtId="49" fontId="17" fillId="0" borderId="3" xfId="5" applyNumberFormat="1" applyFont="1" applyBorder="1" applyAlignment="1" applyProtection="1">
      <alignment horizontal="left" vertical="center" wrapText="1"/>
      <protection locked="0" hidden="1"/>
    </xf>
    <xf numFmtId="38" fontId="18" fillId="0" borderId="3" xfId="4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 applyProtection="1">
      <alignment horizontal="left" vertical="center" wrapText="1"/>
      <protection locked="0" hidden="1"/>
    </xf>
    <xf numFmtId="49" fontId="17" fillId="0" borderId="3" xfId="0" applyNumberFormat="1" applyFont="1" applyBorder="1" applyAlignment="1" applyProtection="1">
      <alignment horizontal="center" vertical="center" wrapText="1"/>
      <protection locked="0" hidden="1"/>
    </xf>
    <xf numFmtId="49" fontId="2" fillId="0" borderId="3" xfId="6" applyNumberFormat="1" applyFont="1" applyBorder="1" applyAlignment="1">
      <alignment horizontal="left" vertical="center" wrapText="1"/>
    </xf>
    <xf numFmtId="49" fontId="2" fillId="0" borderId="3" xfId="6" applyNumberFormat="1" applyFont="1" applyBorder="1" applyAlignment="1">
      <alignment horizontal="center" vertical="center" wrapText="1"/>
    </xf>
    <xf numFmtId="38" fontId="18" fillId="0" borderId="3" xfId="7" applyNumberFormat="1" applyFont="1" applyBorder="1" applyAlignment="1">
      <alignment horizontal="center" vertical="center"/>
    </xf>
    <xf numFmtId="49" fontId="19" fillId="3" borderId="3" xfId="0" applyNumberFormat="1" applyFont="1" applyFill="1" applyBorder="1" applyAlignment="1" applyProtection="1">
      <alignment horizontal="center" vertical="center" wrapText="1"/>
      <protection locked="0" hidden="1"/>
    </xf>
    <xf numFmtId="49" fontId="19" fillId="0" borderId="3" xfId="0" applyNumberFormat="1" applyFont="1" applyBorder="1" applyAlignment="1">
      <alignment horizontal="center" vertical="center" wrapText="1"/>
    </xf>
    <xf numFmtId="49" fontId="20" fillId="0" borderId="3" xfId="0" applyNumberFormat="1" applyFont="1" applyBorder="1" applyAlignment="1" applyProtection="1">
      <alignment horizontal="center" vertical="center"/>
      <protection locked="0" hidden="1"/>
    </xf>
    <xf numFmtId="49" fontId="20" fillId="0" borderId="3" xfId="3" applyNumberFormat="1" applyFont="1" applyBorder="1" applyAlignment="1" applyProtection="1">
      <alignment horizontal="center" vertical="center" wrapText="1"/>
      <protection locked="0" hidden="1"/>
    </xf>
    <xf numFmtId="49" fontId="20" fillId="0" borderId="3" xfId="0" applyNumberFormat="1" applyFont="1" applyBorder="1" applyAlignment="1" applyProtection="1">
      <alignment horizontal="center" vertical="center" wrapText="1"/>
      <protection locked="0" hidden="1"/>
    </xf>
    <xf numFmtId="49" fontId="2" fillId="3" borderId="8" xfId="0" applyNumberFormat="1" applyFont="1" applyFill="1" applyBorder="1" applyAlignment="1" applyProtection="1">
      <alignment horizontal="center" vertical="center" wrapText="1"/>
      <protection locked="0" hidden="1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center" vertical="center" wrapText="1"/>
    </xf>
    <xf numFmtId="49" fontId="2" fillId="3" borderId="9" xfId="0" applyNumberFormat="1" applyFont="1" applyFill="1" applyBorder="1" applyAlignment="1" applyProtection="1">
      <alignment horizontal="center" vertical="center" wrapText="1"/>
      <protection locked="0" hidden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7" fontId="2" fillId="0" borderId="8" xfId="1" applyNumberFormat="1" applyFont="1" applyFill="1" applyBorder="1" applyAlignment="1">
      <alignment horizontal="center" vertical="center"/>
    </xf>
    <xf numFmtId="177" fontId="2" fillId="0" borderId="9" xfId="1" applyNumberFormat="1" applyFont="1" applyFill="1" applyBorder="1" applyAlignment="1">
      <alignment horizontal="center" vertical="center"/>
    </xf>
    <xf numFmtId="177" fontId="2" fillId="0" borderId="2" xfId="1" applyNumberFormat="1" applyFont="1" applyFill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2" fillId="0" borderId="8" xfId="1" applyNumberFormat="1" applyFont="1" applyFill="1" applyBorder="1" applyAlignment="1">
      <alignment horizontal="center" vertical="center" wrapText="1"/>
    </xf>
    <xf numFmtId="176" fontId="2" fillId="0" borderId="9" xfId="1" applyNumberFormat="1" applyFont="1" applyFill="1" applyBorder="1" applyAlignment="1">
      <alignment horizontal="center" vertical="center" wrapText="1"/>
    </xf>
    <xf numFmtId="176" fontId="2" fillId="0" borderId="2" xfId="1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177" fontId="18" fillId="0" borderId="3" xfId="1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top" wrapText="1"/>
    </xf>
    <xf numFmtId="49" fontId="23" fillId="2" borderId="5" xfId="0" applyNumberFormat="1" applyFont="1" applyFill="1" applyBorder="1" applyAlignment="1">
      <alignment horizontal="right" vertical="center" wrapText="1"/>
    </xf>
  </cellXfs>
  <cellStyles count="8">
    <cellStyle name="一般" xfId="0" builtinId="0"/>
    <cellStyle name="一般 2" xfId="5"/>
    <cellStyle name="一般 3" xfId="3"/>
    <cellStyle name="一般 4" xfId="6"/>
    <cellStyle name="千分位" xfId="2" builtinId="3"/>
    <cellStyle name="千分位 3" xfId="4"/>
    <cellStyle name="千分位 3 2" xfId="7"/>
    <cellStyle name="說明文字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419100</xdr:colOff>
      <xdr:row>38</xdr:row>
      <xdr:rowOff>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581025</xdr:colOff>
      <xdr:row>29</xdr:row>
      <xdr:rowOff>38100</xdr:rowOff>
    </xdr:to>
    <xdr:sp macro="" textlink="">
      <xdr:nvSpPr>
        <xdr:cNvPr id="3074" name="shapetype_202" hidden="1">
          <a:extLst>
            <a:ext uri="{FF2B5EF4-FFF2-40B4-BE49-F238E27FC236}">
              <a16:creationId xmlns:a16="http://schemas.microsoft.com/office/drawing/2014/main" xmlns="" id="{00000000-0008-0000-02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L39"/>
  <sheetViews>
    <sheetView tabSelected="1" topLeftCell="A37" zoomScale="90" zoomScaleNormal="90" workbookViewId="0">
      <selection activeCell="A38" sqref="A38"/>
    </sheetView>
  </sheetViews>
  <sheetFormatPr defaultRowHeight="16.5"/>
  <cols>
    <col min="1" max="1" width="14.875" style="2"/>
    <col min="2" max="2" width="31.5" style="2"/>
    <col min="3" max="3" width="13.375" style="2" customWidth="1"/>
    <col min="4" max="4" width="14.5" style="2"/>
    <col min="5" max="5" width="23.125" style="3" customWidth="1"/>
    <col min="6" max="6" width="16.375" style="4" customWidth="1"/>
    <col min="7" max="7" width="18" style="3" customWidth="1"/>
    <col min="8" max="8" width="13.375" style="4"/>
    <col min="9" max="9" width="11.25" style="4"/>
    <col min="10" max="1026" width="9.625" style="5"/>
  </cols>
  <sheetData>
    <row r="1" spans="1:12" ht="25.5">
      <c r="A1" s="59" t="s">
        <v>41</v>
      </c>
      <c r="B1" s="59"/>
      <c r="C1" s="59"/>
      <c r="D1" s="59"/>
      <c r="E1" s="59"/>
      <c r="F1" s="59"/>
      <c r="G1" s="59"/>
      <c r="H1" s="59"/>
      <c r="I1" s="59"/>
      <c r="J1" s="60"/>
      <c r="K1" s="60"/>
      <c r="L1" s="60"/>
    </row>
    <row r="2" spans="1:12" ht="21">
      <c r="A2" s="61" t="s">
        <v>42</v>
      </c>
      <c r="B2" s="61"/>
      <c r="C2" s="61"/>
      <c r="D2" s="61"/>
      <c r="E2" s="61"/>
      <c r="F2" s="61"/>
      <c r="G2" s="61"/>
      <c r="H2" s="61"/>
      <c r="I2" s="61"/>
    </row>
    <row r="3" spans="1:12">
      <c r="A3" s="62" t="s">
        <v>40</v>
      </c>
      <c r="B3" s="62"/>
      <c r="C3" s="62"/>
      <c r="D3" s="62"/>
      <c r="E3" s="62"/>
      <c r="F3" s="62"/>
      <c r="G3" s="62"/>
      <c r="H3" s="62"/>
      <c r="I3" s="62"/>
    </row>
    <row r="4" spans="1:12" ht="49.5">
      <c r="A4" s="38" t="s">
        <v>33</v>
      </c>
      <c r="B4" s="38" t="s">
        <v>31</v>
      </c>
      <c r="C4" s="38" t="s">
        <v>30</v>
      </c>
      <c r="D4" s="39" t="s">
        <v>37</v>
      </c>
      <c r="E4" s="39" t="s">
        <v>38</v>
      </c>
      <c r="F4" s="40" t="s">
        <v>36</v>
      </c>
      <c r="G4" s="39" t="s">
        <v>39</v>
      </c>
      <c r="H4" s="10" t="s">
        <v>34</v>
      </c>
      <c r="I4" s="10" t="s">
        <v>7</v>
      </c>
    </row>
    <row r="5" spans="1:12" ht="148.5">
      <c r="A5" s="39" t="s">
        <v>43</v>
      </c>
      <c r="B5" s="31" t="s">
        <v>44</v>
      </c>
      <c r="C5" s="31" t="s">
        <v>35</v>
      </c>
      <c r="D5" s="51" t="s">
        <v>143</v>
      </c>
      <c r="E5" s="32" t="s">
        <v>148</v>
      </c>
      <c r="F5" s="77" t="s">
        <v>145</v>
      </c>
      <c r="G5" s="31" t="s">
        <v>144</v>
      </c>
      <c r="H5" s="32" t="s">
        <v>45</v>
      </c>
      <c r="I5" s="17"/>
    </row>
    <row r="6" spans="1:12" ht="63" customHeight="1">
      <c r="A6" s="63" t="s">
        <v>46</v>
      </c>
      <c r="B6" s="30" t="s">
        <v>48</v>
      </c>
      <c r="C6" s="31" t="s">
        <v>35</v>
      </c>
      <c r="D6" s="51" t="s">
        <v>49</v>
      </c>
      <c r="E6" s="33" t="s">
        <v>50</v>
      </c>
      <c r="F6" s="28">
        <v>0</v>
      </c>
      <c r="G6" s="31" t="s">
        <v>51</v>
      </c>
      <c r="H6" s="67" t="s">
        <v>52</v>
      </c>
      <c r="I6" s="70"/>
    </row>
    <row r="7" spans="1:12" ht="63" customHeight="1">
      <c r="A7" s="63"/>
      <c r="B7" s="30" t="s">
        <v>53</v>
      </c>
      <c r="C7" s="56" t="s">
        <v>54</v>
      </c>
      <c r="D7" s="51" t="s">
        <v>55</v>
      </c>
      <c r="E7" s="33" t="s">
        <v>56</v>
      </c>
      <c r="F7" s="28">
        <v>150000</v>
      </c>
      <c r="G7" s="31" t="s">
        <v>57</v>
      </c>
      <c r="H7" s="68"/>
      <c r="I7" s="71"/>
    </row>
    <row r="8" spans="1:12" ht="63" customHeight="1">
      <c r="A8" s="63"/>
      <c r="B8" s="30" t="s">
        <v>58</v>
      </c>
      <c r="C8" s="64"/>
      <c r="D8" s="51" t="s">
        <v>59</v>
      </c>
      <c r="E8" s="33" t="s">
        <v>60</v>
      </c>
      <c r="F8" s="28">
        <v>50000</v>
      </c>
      <c r="G8" s="31" t="s">
        <v>61</v>
      </c>
      <c r="H8" s="68"/>
      <c r="I8" s="71"/>
    </row>
    <row r="9" spans="1:12" ht="63" customHeight="1">
      <c r="A9" s="63"/>
      <c r="B9" s="30" t="s">
        <v>62</v>
      </c>
      <c r="C9" s="64"/>
      <c r="D9" s="51" t="s">
        <v>63</v>
      </c>
      <c r="E9" s="33" t="s">
        <v>60</v>
      </c>
      <c r="F9" s="28">
        <v>50000</v>
      </c>
      <c r="G9" s="31" t="s">
        <v>64</v>
      </c>
      <c r="H9" s="68"/>
      <c r="I9" s="71"/>
    </row>
    <row r="10" spans="1:12" ht="63" customHeight="1">
      <c r="A10" s="63"/>
      <c r="B10" s="30" t="s">
        <v>65</v>
      </c>
      <c r="C10" s="64"/>
      <c r="D10" s="51" t="s">
        <v>66</v>
      </c>
      <c r="E10" s="33" t="s">
        <v>60</v>
      </c>
      <c r="F10" s="28">
        <v>50000</v>
      </c>
      <c r="G10" s="31" t="s">
        <v>67</v>
      </c>
      <c r="H10" s="68"/>
      <c r="I10" s="71"/>
    </row>
    <row r="11" spans="1:12" ht="63" customHeight="1">
      <c r="A11" s="63"/>
      <c r="B11" s="30" t="s">
        <v>68</v>
      </c>
      <c r="C11" s="64"/>
      <c r="D11" s="51" t="s">
        <v>69</v>
      </c>
      <c r="E11" s="34" t="s">
        <v>146</v>
      </c>
      <c r="F11" s="28">
        <f>43750*2</f>
        <v>87500</v>
      </c>
      <c r="G11" s="31" t="s">
        <v>70</v>
      </c>
      <c r="H11" s="68"/>
      <c r="I11" s="71"/>
    </row>
    <row r="12" spans="1:12" ht="63" customHeight="1">
      <c r="A12" s="63"/>
      <c r="B12" s="30" t="s">
        <v>71</v>
      </c>
      <c r="C12" s="64"/>
      <c r="D12" s="51" t="s">
        <v>72</v>
      </c>
      <c r="E12" s="34" t="s">
        <v>147</v>
      </c>
      <c r="F12" s="28">
        <v>40000</v>
      </c>
      <c r="G12" s="31" t="s">
        <v>64</v>
      </c>
      <c r="H12" s="68"/>
      <c r="I12" s="71"/>
    </row>
    <row r="13" spans="1:12" ht="63" customHeight="1">
      <c r="A13" s="63"/>
      <c r="B13" s="30" t="s">
        <v>73</v>
      </c>
      <c r="C13" s="64"/>
      <c r="D13" s="51" t="s">
        <v>49</v>
      </c>
      <c r="E13" s="33" t="s">
        <v>60</v>
      </c>
      <c r="F13" s="28">
        <v>0</v>
      </c>
      <c r="G13" s="56" t="s">
        <v>74</v>
      </c>
      <c r="H13" s="68"/>
      <c r="I13" s="71"/>
    </row>
    <row r="14" spans="1:12" ht="63" customHeight="1">
      <c r="A14" s="63"/>
      <c r="B14" s="30" t="s">
        <v>75</v>
      </c>
      <c r="C14" s="57"/>
      <c r="D14" s="51" t="s">
        <v>49</v>
      </c>
      <c r="E14" s="33" t="s">
        <v>76</v>
      </c>
      <c r="F14" s="28">
        <v>0</v>
      </c>
      <c r="G14" s="57"/>
      <c r="H14" s="68"/>
      <c r="I14" s="71"/>
    </row>
    <row r="15" spans="1:12" ht="78.75">
      <c r="A15" s="63"/>
      <c r="B15" s="30" t="s">
        <v>77</v>
      </c>
      <c r="C15" s="56" t="s">
        <v>78</v>
      </c>
      <c r="D15" s="51" t="s">
        <v>79</v>
      </c>
      <c r="E15" s="33" t="s">
        <v>80</v>
      </c>
      <c r="F15" s="28">
        <v>260000</v>
      </c>
      <c r="G15" s="31" t="s">
        <v>81</v>
      </c>
      <c r="H15" s="68"/>
      <c r="I15" s="71"/>
    </row>
    <row r="16" spans="1:12" ht="49.5">
      <c r="A16" s="63"/>
      <c r="B16" s="30" t="s">
        <v>82</v>
      </c>
      <c r="C16" s="64"/>
      <c r="D16" s="51" t="s">
        <v>83</v>
      </c>
      <c r="E16" s="33" t="s">
        <v>60</v>
      </c>
      <c r="F16" s="28">
        <v>100000</v>
      </c>
      <c r="G16" s="31" t="s">
        <v>84</v>
      </c>
      <c r="H16" s="68"/>
      <c r="I16" s="71"/>
    </row>
    <row r="17" spans="1:9" ht="49.5">
      <c r="A17" s="63"/>
      <c r="B17" s="30" t="s">
        <v>85</v>
      </c>
      <c r="C17" s="57"/>
      <c r="D17" s="51" t="s">
        <v>86</v>
      </c>
      <c r="E17" s="33" t="s">
        <v>87</v>
      </c>
      <c r="F17" s="28">
        <v>100000</v>
      </c>
      <c r="G17" s="31" t="s">
        <v>88</v>
      </c>
      <c r="H17" s="69"/>
      <c r="I17" s="72"/>
    </row>
    <row r="18" spans="1:9" ht="50.1" customHeight="1">
      <c r="A18" s="63" t="s">
        <v>47</v>
      </c>
      <c r="B18" s="30" t="s">
        <v>89</v>
      </c>
      <c r="C18" s="56" t="s">
        <v>54</v>
      </c>
      <c r="D18" s="51" t="s">
        <v>90</v>
      </c>
      <c r="E18" s="32" t="s">
        <v>94</v>
      </c>
      <c r="F18" s="35">
        <v>245433</v>
      </c>
      <c r="G18" s="31" t="s">
        <v>92</v>
      </c>
      <c r="H18" s="56" t="s">
        <v>142</v>
      </c>
      <c r="I18" s="73"/>
    </row>
    <row r="19" spans="1:9" ht="50.1" customHeight="1">
      <c r="A19" s="63"/>
      <c r="B19" s="30" t="s">
        <v>89</v>
      </c>
      <c r="C19" s="64"/>
      <c r="D19" s="51" t="s">
        <v>90</v>
      </c>
      <c r="E19" s="32" t="s">
        <v>91</v>
      </c>
      <c r="F19" s="35">
        <v>34500</v>
      </c>
      <c r="G19" s="31" t="s">
        <v>93</v>
      </c>
      <c r="H19" s="64"/>
      <c r="I19" s="74"/>
    </row>
    <row r="20" spans="1:9" ht="50.1" customHeight="1">
      <c r="A20" s="63"/>
      <c r="B20" s="30" t="s">
        <v>89</v>
      </c>
      <c r="C20" s="57"/>
      <c r="D20" s="51" t="s">
        <v>90</v>
      </c>
      <c r="E20" s="32" t="s">
        <v>94</v>
      </c>
      <c r="F20" s="35">
        <v>34500</v>
      </c>
      <c r="G20" s="31" t="s">
        <v>95</v>
      </c>
      <c r="H20" s="64"/>
      <c r="I20" s="74"/>
    </row>
    <row r="21" spans="1:9" ht="50.1" customHeight="1">
      <c r="A21" s="63"/>
      <c r="B21" s="24" t="s">
        <v>96</v>
      </c>
      <c r="C21" s="21" t="s">
        <v>97</v>
      </c>
      <c r="D21" s="52" t="s">
        <v>98</v>
      </c>
      <c r="E21" s="21" t="s">
        <v>99</v>
      </c>
      <c r="F21" s="36">
        <v>50000</v>
      </c>
      <c r="G21" s="21" t="s">
        <v>100</v>
      </c>
      <c r="H21" s="64"/>
      <c r="I21" s="74"/>
    </row>
    <row r="22" spans="1:9" ht="50.1" customHeight="1">
      <c r="A22" s="63"/>
      <c r="B22" s="24" t="s">
        <v>101</v>
      </c>
      <c r="C22" s="21" t="s">
        <v>102</v>
      </c>
      <c r="D22" s="51" t="s">
        <v>103</v>
      </c>
      <c r="E22" s="21" t="s">
        <v>104</v>
      </c>
      <c r="F22" s="36">
        <v>100000</v>
      </c>
      <c r="G22" s="21" t="s">
        <v>105</v>
      </c>
      <c r="H22" s="64"/>
      <c r="I22" s="74"/>
    </row>
    <row r="23" spans="1:9" ht="50.1" customHeight="1">
      <c r="A23" s="63"/>
      <c r="B23" s="41" t="s">
        <v>96</v>
      </c>
      <c r="C23" s="21" t="s">
        <v>106</v>
      </c>
      <c r="D23" s="53" t="s">
        <v>107</v>
      </c>
      <c r="E23" s="42" t="s">
        <v>99</v>
      </c>
      <c r="F23" s="36">
        <v>31500</v>
      </c>
      <c r="G23" s="43" t="s">
        <v>108</v>
      </c>
      <c r="H23" s="64"/>
      <c r="I23" s="74"/>
    </row>
    <row r="24" spans="1:9" ht="50.1" customHeight="1">
      <c r="A24" s="63"/>
      <c r="B24" s="44" t="s">
        <v>109</v>
      </c>
      <c r="C24" s="65" t="s">
        <v>97</v>
      </c>
      <c r="D24" s="54" t="s">
        <v>110</v>
      </c>
      <c r="E24" s="42" t="s">
        <v>99</v>
      </c>
      <c r="F24" s="36">
        <v>100000</v>
      </c>
      <c r="G24" s="45" t="s">
        <v>111</v>
      </c>
      <c r="H24" s="64"/>
      <c r="I24" s="74"/>
    </row>
    <row r="25" spans="1:9" ht="50.1" customHeight="1">
      <c r="A25" s="63"/>
      <c r="B25" s="44" t="s">
        <v>109</v>
      </c>
      <c r="C25" s="66"/>
      <c r="D25" s="54" t="s">
        <v>112</v>
      </c>
      <c r="E25" s="42" t="s">
        <v>99</v>
      </c>
      <c r="F25" s="36">
        <v>150000</v>
      </c>
      <c r="G25" s="43" t="s">
        <v>113</v>
      </c>
      <c r="H25" s="64"/>
      <c r="I25" s="74"/>
    </row>
    <row r="26" spans="1:9" ht="50.1" customHeight="1">
      <c r="A26" s="63"/>
      <c r="B26" s="41" t="s">
        <v>114</v>
      </c>
      <c r="C26" s="21" t="s">
        <v>102</v>
      </c>
      <c r="D26" s="51" t="s">
        <v>90</v>
      </c>
      <c r="E26" s="42" t="s">
        <v>94</v>
      </c>
      <c r="F26" s="36">
        <v>37298</v>
      </c>
      <c r="G26" s="43" t="s">
        <v>115</v>
      </c>
      <c r="H26" s="64"/>
      <c r="I26" s="74"/>
    </row>
    <row r="27" spans="1:9" ht="50.1" customHeight="1">
      <c r="A27" s="63"/>
      <c r="B27" s="46" t="s">
        <v>116</v>
      </c>
      <c r="C27" s="21" t="s">
        <v>78</v>
      </c>
      <c r="D27" s="55" t="s">
        <v>117</v>
      </c>
      <c r="E27" s="42" t="s">
        <v>118</v>
      </c>
      <c r="F27" s="36">
        <v>190000</v>
      </c>
      <c r="G27" s="43" t="s">
        <v>119</v>
      </c>
      <c r="H27" s="64"/>
      <c r="I27" s="74"/>
    </row>
    <row r="28" spans="1:9" ht="50.1" customHeight="1">
      <c r="A28" s="63"/>
      <c r="B28" s="46" t="s">
        <v>120</v>
      </c>
      <c r="C28" s="21" t="s">
        <v>102</v>
      </c>
      <c r="D28" s="55" t="s">
        <v>121</v>
      </c>
      <c r="E28" s="42" t="s">
        <v>99</v>
      </c>
      <c r="F28" s="36">
        <v>63000</v>
      </c>
      <c r="G28" s="43" t="s">
        <v>122</v>
      </c>
      <c r="H28" s="64"/>
      <c r="I28" s="74"/>
    </row>
    <row r="29" spans="1:9" ht="50.1" customHeight="1">
      <c r="A29" s="63"/>
      <c r="B29" s="46" t="s">
        <v>120</v>
      </c>
      <c r="C29" s="65" t="s">
        <v>102</v>
      </c>
      <c r="D29" s="55" t="s">
        <v>123</v>
      </c>
      <c r="E29" s="42" t="s">
        <v>99</v>
      </c>
      <c r="F29" s="36">
        <v>43000</v>
      </c>
      <c r="G29" s="47" t="s">
        <v>124</v>
      </c>
      <c r="H29" s="64"/>
      <c r="I29" s="74"/>
    </row>
    <row r="30" spans="1:9" ht="50.1" customHeight="1">
      <c r="A30" s="63"/>
      <c r="B30" s="46" t="s">
        <v>125</v>
      </c>
      <c r="C30" s="66"/>
      <c r="D30" s="55" t="s">
        <v>126</v>
      </c>
      <c r="E30" s="42" t="s">
        <v>127</v>
      </c>
      <c r="F30" s="36">
        <v>63000</v>
      </c>
      <c r="G30" s="47" t="s">
        <v>128</v>
      </c>
      <c r="H30" s="64"/>
      <c r="I30" s="74"/>
    </row>
    <row r="31" spans="1:9" ht="50.1" customHeight="1">
      <c r="A31" s="63"/>
      <c r="B31" s="48" t="s">
        <v>129</v>
      </c>
      <c r="C31" s="49" t="s">
        <v>130</v>
      </c>
      <c r="D31" s="51" t="s">
        <v>90</v>
      </c>
      <c r="E31" s="42" t="s">
        <v>131</v>
      </c>
      <c r="F31" s="37">
        <v>450000</v>
      </c>
      <c r="G31" s="50" t="s">
        <v>132</v>
      </c>
      <c r="H31" s="64"/>
      <c r="I31" s="74"/>
    </row>
    <row r="32" spans="1:9" ht="50.1" customHeight="1">
      <c r="A32" s="63"/>
      <c r="B32" s="24" t="s">
        <v>133</v>
      </c>
      <c r="C32" s="21" t="s">
        <v>134</v>
      </c>
      <c r="D32" s="51" t="s">
        <v>90</v>
      </c>
      <c r="E32" s="32" t="s">
        <v>94</v>
      </c>
      <c r="F32" s="36">
        <v>612500</v>
      </c>
      <c r="G32" s="21"/>
      <c r="H32" s="64"/>
      <c r="I32" s="74"/>
    </row>
    <row r="33" spans="1:9" ht="50.1" customHeight="1">
      <c r="A33" s="63"/>
      <c r="B33" s="24" t="s">
        <v>133</v>
      </c>
      <c r="C33" s="21" t="s">
        <v>135</v>
      </c>
      <c r="D33" s="51" t="s">
        <v>90</v>
      </c>
      <c r="E33" s="32" t="s">
        <v>94</v>
      </c>
      <c r="F33" s="36">
        <v>156250</v>
      </c>
      <c r="G33" s="21"/>
      <c r="H33" s="64"/>
      <c r="I33" s="74"/>
    </row>
    <row r="34" spans="1:9" ht="50.1" customHeight="1">
      <c r="A34" s="63"/>
      <c r="B34" s="24" t="s">
        <v>133</v>
      </c>
      <c r="C34" s="21" t="s">
        <v>136</v>
      </c>
      <c r="D34" s="51" t="s">
        <v>90</v>
      </c>
      <c r="E34" s="32" t="s">
        <v>94</v>
      </c>
      <c r="F34" s="36">
        <v>451500</v>
      </c>
      <c r="G34" s="21"/>
      <c r="H34" s="64"/>
      <c r="I34" s="74"/>
    </row>
    <row r="35" spans="1:9" ht="203.25" customHeight="1">
      <c r="A35" s="63"/>
      <c r="B35" s="24" t="s">
        <v>137</v>
      </c>
      <c r="C35" s="21" t="s">
        <v>138</v>
      </c>
      <c r="D35" s="51" t="s">
        <v>90</v>
      </c>
      <c r="E35" s="32" t="s">
        <v>94</v>
      </c>
      <c r="F35" s="36">
        <v>561000</v>
      </c>
      <c r="G35" s="49" t="s">
        <v>139</v>
      </c>
      <c r="H35" s="64"/>
      <c r="I35" s="74"/>
    </row>
    <row r="36" spans="1:9" ht="189" customHeight="1">
      <c r="A36" s="63"/>
      <c r="B36" s="24" t="s">
        <v>137</v>
      </c>
      <c r="C36" s="21" t="s">
        <v>140</v>
      </c>
      <c r="D36" s="51" t="s">
        <v>90</v>
      </c>
      <c r="E36" s="32" t="s">
        <v>91</v>
      </c>
      <c r="F36" s="36">
        <v>167590</v>
      </c>
      <c r="G36" s="21" t="s">
        <v>141</v>
      </c>
      <c r="H36" s="57"/>
      <c r="I36" s="75"/>
    </row>
    <row r="37" spans="1:9" ht="29.25" customHeight="1">
      <c r="A37" s="18"/>
      <c r="B37" s="24" t="s">
        <v>10</v>
      </c>
      <c r="C37" s="21"/>
      <c r="D37" s="15"/>
      <c r="E37" s="15"/>
      <c r="F37" s="25"/>
      <c r="G37" s="15"/>
      <c r="H37" s="25"/>
      <c r="I37" s="17"/>
    </row>
    <row r="38" spans="1:9" ht="45" customHeight="1">
      <c r="A38" s="79" t="s">
        <v>32</v>
      </c>
      <c r="B38" s="29"/>
      <c r="C38" s="29"/>
      <c r="D38" s="29"/>
      <c r="E38" s="29"/>
      <c r="F38" s="26">
        <f>SUM(F5:F37)</f>
        <v>4428571</v>
      </c>
      <c r="G38" s="27"/>
      <c r="H38" s="26"/>
      <c r="I38" s="12"/>
    </row>
    <row r="39" spans="1:9" ht="49.5" customHeight="1">
      <c r="A39" s="78" t="s">
        <v>149</v>
      </c>
      <c r="B39" s="78"/>
      <c r="C39" s="78"/>
      <c r="D39" s="78"/>
      <c r="E39" s="78"/>
      <c r="F39" s="78"/>
      <c r="G39" s="78"/>
      <c r="H39" s="78"/>
      <c r="I39" s="78"/>
    </row>
  </sheetData>
  <mergeCells count="17">
    <mergeCell ref="H18:H36"/>
    <mergeCell ref="G13:G14"/>
    <mergeCell ref="A39:I39"/>
    <mergeCell ref="A1:I1"/>
    <mergeCell ref="J1:L1"/>
    <mergeCell ref="A2:I2"/>
    <mergeCell ref="A3:I3"/>
    <mergeCell ref="A6:A17"/>
    <mergeCell ref="A18:A36"/>
    <mergeCell ref="C7:C14"/>
    <mergeCell ref="C15:C17"/>
    <mergeCell ref="C18:C20"/>
    <mergeCell ref="C24:C25"/>
    <mergeCell ref="C29:C30"/>
    <mergeCell ref="H6:H17"/>
    <mergeCell ref="I6:I17"/>
    <mergeCell ref="I18:I36"/>
  </mergeCells>
  <phoneticPr fontId="11" type="noConversion"/>
  <printOptions horizontalCentered="1"/>
  <pageMargins left="0.25" right="0.25" top="0.75" bottom="0.75" header="0.3" footer="0.3"/>
  <pageSetup paperSize="9" scale="91" firstPageNumber="0" fitToHeight="0" pageOrder="overThenDown" orientation="landscape" r:id="rId1"/>
  <headerFooter>
    <oddFooter>&amp;C&amp;"Arial,標準"&amp;10&amp;P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3"/>
  <sheetViews>
    <sheetView zoomScaleNormal="100" zoomScalePageLayoutView="60" workbookViewId="0"/>
  </sheetViews>
  <sheetFormatPr defaultRowHeight="16.5"/>
  <cols>
    <col min="1" max="1" width="14.875" style="1"/>
    <col min="2" max="2" width="13.25" style="2"/>
    <col min="3" max="3" width="31.5" style="2"/>
    <col min="4" max="4" width="14.5" style="2"/>
    <col min="5" max="5" width="14" style="3"/>
    <col min="6" max="6" width="15.875" style="3"/>
    <col min="7" max="7" width="13.375" style="4"/>
    <col min="8" max="8" width="11.25" style="4"/>
    <col min="9" max="1025" width="9.625" style="5"/>
  </cols>
  <sheetData>
    <row r="1" spans="1:11" ht="25.5" customHeight="1">
      <c r="A1" s="59" t="s">
        <v>14</v>
      </c>
      <c r="B1" s="59"/>
      <c r="C1" s="59"/>
      <c r="D1" s="59"/>
      <c r="E1" s="59"/>
      <c r="F1" s="59"/>
      <c r="G1" s="59"/>
      <c r="H1" s="59"/>
      <c r="I1" s="60"/>
      <c r="J1" s="60"/>
      <c r="K1" s="60"/>
    </row>
    <row r="2" spans="1:11" ht="21" customHeight="1">
      <c r="A2" s="61" t="str">
        <f>基金!A2</f>
        <v>109年度第3季(7-9月)</v>
      </c>
      <c r="B2" s="61"/>
      <c r="C2" s="61"/>
      <c r="D2" s="61"/>
      <c r="E2" s="61"/>
      <c r="F2" s="61"/>
      <c r="G2" s="61"/>
      <c r="H2" s="61"/>
    </row>
    <row r="3" spans="1:11" ht="16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11" ht="36" customHeight="1">
      <c r="A4" s="6" t="s">
        <v>15</v>
      </c>
      <c r="B4" s="7" t="s">
        <v>1</v>
      </c>
      <c r="C4" s="7" t="s">
        <v>2</v>
      </c>
      <c r="D4" s="8" t="s">
        <v>3</v>
      </c>
      <c r="E4" s="8" t="s">
        <v>4</v>
      </c>
      <c r="F4" s="8" t="s">
        <v>5</v>
      </c>
      <c r="G4" s="9" t="s">
        <v>6</v>
      </c>
      <c r="H4" s="10" t="s">
        <v>7</v>
      </c>
    </row>
    <row r="5" spans="1:11" ht="33" customHeight="1">
      <c r="A5" s="76" t="s">
        <v>16</v>
      </c>
      <c r="B5" s="76"/>
      <c r="C5" s="76"/>
      <c r="D5" s="76"/>
      <c r="E5" s="76"/>
      <c r="F5" s="76"/>
      <c r="G5" s="11">
        <f>SUM(G6:G10)</f>
        <v>200000</v>
      </c>
      <c r="H5" s="12"/>
    </row>
    <row r="6" spans="1:11" ht="33" customHeight="1">
      <c r="A6" s="13" t="s">
        <v>17</v>
      </c>
      <c r="B6" s="13"/>
      <c r="C6" s="13"/>
      <c r="D6" s="15"/>
      <c r="E6" s="15"/>
      <c r="F6" s="15"/>
      <c r="G6" s="16"/>
      <c r="H6" s="19"/>
    </row>
    <row r="7" spans="1:11" ht="33" customHeight="1">
      <c r="A7" s="13" t="s">
        <v>18</v>
      </c>
      <c r="B7" s="13" t="s">
        <v>13</v>
      </c>
      <c r="C7" s="13"/>
      <c r="D7" s="15" t="s">
        <v>19</v>
      </c>
      <c r="E7" s="14" t="s">
        <v>20</v>
      </c>
      <c r="F7" s="14" t="s">
        <v>21</v>
      </c>
      <c r="G7" s="16">
        <v>100000</v>
      </c>
      <c r="H7" s="17"/>
    </row>
    <row r="8" spans="1:11" ht="33" customHeight="1">
      <c r="A8" s="13" t="s">
        <v>18</v>
      </c>
      <c r="B8" s="13" t="s">
        <v>12</v>
      </c>
      <c r="C8" s="13"/>
      <c r="D8" s="15" t="s">
        <v>22</v>
      </c>
      <c r="E8" s="14" t="s">
        <v>23</v>
      </c>
      <c r="F8" s="14" t="s">
        <v>24</v>
      </c>
      <c r="G8" s="16">
        <v>100000</v>
      </c>
      <c r="H8" s="17"/>
    </row>
    <row r="9" spans="1:11" ht="33" customHeight="1">
      <c r="A9" s="13" t="s">
        <v>18</v>
      </c>
      <c r="B9" s="13" t="s">
        <v>25</v>
      </c>
      <c r="C9" s="13"/>
      <c r="D9" s="15" t="s">
        <v>19</v>
      </c>
      <c r="E9" s="14" t="s">
        <v>20</v>
      </c>
      <c r="F9" s="14" t="s">
        <v>26</v>
      </c>
      <c r="G9" s="16">
        <v>0</v>
      </c>
      <c r="H9" s="17" t="s">
        <v>9</v>
      </c>
    </row>
    <row r="10" spans="1:11" ht="33" customHeight="1">
      <c r="A10" s="13" t="s">
        <v>18</v>
      </c>
      <c r="B10" s="13" t="s">
        <v>8</v>
      </c>
      <c r="C10" s="13"/>
      <c r="D10" s="15" t="s">
        <v>22</v>
      </c>
      <c r="E10" s="14" t="s">
        <v>20</v>
      </c>
      <c r="F10" s="14" t="s">
        <v>27</v>
      </c>
      <c r="G10" s="16">
        <v>0</v>
      </c>
      <c r="H10" s="20" t="s">
        <v>28</v>
      </c>
    </row>
    <row r="11" spans="1:11" ht="33" customHeight="1">
      <c r="A11" s="76" t="s">
        <v>16</v>
      </c>
      <c r="B11" s="76"/>
      <c r="C11" s="76"/>
      <c r="D11" s="76"/>
      <c r="E11" s="76"/>
      <c r="F11" s="76"/>
      <c r="G11" s="11">
        <f>SUM(G12)</f>
        <v>0</v>
      </c>
      <c r="H11" s="12"/>
    </row>
    <row r="12" spans="1:11" ht="33" customHeight="1">
      <c r="A12" s="13" t="s">
        <v>18</v>
      </c>
      <c r="B12" s="13"/>
      <c r="C12" s="13" t="s">
        <v>29</v>
      </c>
      <c r="D12" s="21"/>
      <c r="E12" s="14"/>
      <c r="F12" s="14"/>
      <c r="G12" s="22">
        <v>0</v>
      </c>
      <c r="H12" s="23"/>
    </row>
    <row r="13" spans="1:11" ht="120" customHeight="1">
      <c r="A13" s="58" t="s">
        <v>11</v>
      </c>
      <c r="B13" s="58"/>
      <c r="C13" s="58"/>
      <c r="D13" s="58"/>
      <c r="E13" s="58"/>
      <c r="F13" s="58"/>
      <c r="G13" s="58"/>
      <c r="H13" s="58"/>
    </row>
  </sheetData>
  <mergeCells count="7">
    <mergeCell ref="A11:F11"/>
    <mergeCell ref="A13:H13"/>
    <mergeCell ref="A1:H1"/>
    <mergeCell ref="I1:K1"/>
    <mergeCell ref="A2:H2"/>
    <mergeCell ref="A3:H3"/>
    <mergeCell ref="A5:F5"/>
  </mergeCells>
  <phoneticPr fontId="11" type="noConversion"/>
  <printOptions horizontalCentered="1"/>
  <pageMargins left="0.47222222222222199" right="0.47222222222222199" top="0.39374999999999999" bottom="0.375" header="0.39374999999999999" footer="0.23611111111111099"/>
  <pageSetup paperSize="9" firstPageNumber="0" pageOrder="overThenDown" orientation="portrait" r:id="rId1"/>
  <headerFooter>
    <oddFooter>&amp;C&amp;"Arial,標準"&amp;10&amp;P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基金</vt:lpstr>
      <vt:lpstr>工作表1</vt:lpstr>
      <vt:lpstr>財團法人</vt:lpstr>
      <vt:lpstr>財團法人!Print_Area</vt:lpstr>
      <vt:lpstr>基金!Print_Area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2020-12-16T14:57:53Z</cp:lastPrinted>
  <dcterms:created xsi:type="dcterms:W3CDTF">2011-03-09T01:39:06Z</dcterms:created>
  <dcterms:modified xsi:type="dcterms:W3CDTF">2020-12-16T14:57:57Z</dcterms:modified>
  <dc:language>zh-TW</dc:language>
</cp:coreProperties>
</file>