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4333\Desktop\"/>
    </mc:Choice>
  </mc:AlternateContent>
  <bookViews>
    <workbookView xWindow="0" yWindow="0" windowWidth="23040" windowHeight="9348"/>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3" l="1"/>
  <c r="C8" i="3"/>
  <c r="D8" i="3"/>
  <c r="D7" i="3" s="1"/>
  <c r="F8" i="3"/>
  <c r="G8" i="3"/>
  <c r="I8" i="3"/>
  <c r="J8" i="3"/>
  <c r="J7" i="3" s="1"/>
  <c r="L8" i="3"/>
  <c r="K8" i="3" s="1"/>
  <c r="M8" i="3"/>
  <c r="O8" i="3"/>
  <c r="P8" i="3"/>
  <c r="R8" i="3"/>
  <c r="S8" i="3"/>
  <c r="U8" i="3"/>
  <c r="V8" i="3"/>
  <c r="X8" i="3"/>
  <c r="Y8" i="3"/>
  <c r="AB8" i="3"/>
  <c r="C9" i="3"/>
  <c r="B9" i="3" s="1"/>
  <c r="D9" i="3"/>
  <c r="F9" i="3"/>
  <c r="G9" i="3"/>
  <c r="I9" i="3"/>
  <c r="H9" i="3" s="1"/>
  <c r="J9" i="3"/>
  <c r="L9" i="3"/>
  <c r="M9" i="3"/>
  <c r="M7" i="3" s="1"/>
  <c r="K7" i="3" s="1"/>
  <c r="O9" i="3"/>
  <c r="N9" i="3" s="1"/>
  <c r="P9" i="3"/>
  <c r="R9" i="3"/>
  <c r="S9" i="3"/>
  <c r="Q9" i="3" s="1"/>
  <c r="U9" i="3"/>
  <c r="T9" i="3" s="1"/>
  <c r="V9" i="3"/>
  <c r="X9" i="3"/>
  <c r="Y9" i="3"/>
  <c r="Y7" i="3" s="1"/>
  <c r="C10" i="3"/>
  <c r="D10" i="3"/>
  <c r="B10" i="3" s="1"/>
  <c r="F10" i="3"/>
  <c r="G10" i="3"/>
  <c r="I10" i="3"/>
  <c r="J10" i="3"/>
  <c r="H10" i="3" s="1"/>
  <c r="L10" i="3"/>
  <c r="K10" i="3" s="1"/>
  <c r="M10" i="3"/>
  <c r="O10" i="3"/>
  <c r="P10" i="3"/>
  <c r="N10" i="3" s="1"/>
  <c r="R10" i="3"/>
  <c r="Q10" i="3" s="1"/>
  <c r="S10" i="3"/>
  <c r="U10" i="3"/>
  <c r="V10" i="3"/>
  <c r="T10" i="3" s="1"/>
  <c r="X10" i="3"/>
  <c r="W10" i="3" s="1"/>
  <c r="Y10" i="3"/>
  <c r="AB10" i="3"/>
  <c r="C11" i="3"/>
  <c r="B11" i="3" s="1"/>
  <c r="D11" i="3"/>
  <c r="F11" i="3"/>
  <c r="G11" i="3"/>
  <c r="I11" i="3"/>
  <c r="H11" i="3" s="1"/>
  <c r="J11" i="3"/>
  <c r="L11" i="3"/>
  <c r="M11" i="3"/>
  <c r="K11" i="3" s="1"/>
  <c r="O11" i="3"/>
  <c r="N11" i="3" s="1"/>
  <c r="P11" i="3"/>
  <c r="R11" i="3"/>
  <c r="S11" i="3"/>
  <c r="Q11" i="3" s="1"/>
  <c r="U11" i="3"/>
  <c r="T11" i="3" s="1"/>
  <c r="V11" i="3"/>
  <c r="X11" i="3"/>
  <c r="Y11" i="3"/>
  <c r="W11" i="3" s="1"/>
  <c r="AA11" i="3"/>
  <c r="C12" i="3"/>
  <c r="D12" i="3"/>
  <c r="B12" i="3" s="1"/>
  <c r="F12" i="3"/>
  <c r="G12" i="3"/>
  <c r="I12" i="3"/>
  <c r="J12" i="3"/>
  <c r="H12" i="3" s="1"/>
  <c r="L12" i="3"/>
  <c r="K12" i="3" s="1"/>
  <c r="M12" i="3"/>
  <c r="O12" i="3"/>
  <c r="P12" i="3"/>
  <c r="N12" i="3" s="1"/>
  <c r="R12" i="3"/>
  <c r="Q12" i="3" s="1"/>
  <c r="S12" i="3"/>
  <c r="U12" i="3"/>
  <c r="V12" i="3"/>
  <c r="T12" i="3" s="1"/>
  <c r="X12" i="3"/>
  <c r="W12" i="3" s="1"/>
  <c r="Y12" i="3"/>
  <c r="AB12" i="3"/>
  <c r="C13" i="3"/>
  <c r="B13" i="3" s="1"/>
  <c r="D13" i="3"/>
  <c r="F13" i="3"/>
  <c r="G13" i="3"/>
  <c r="I13" i="3"/>
  <c r="H13" i="3" s="1"/>
  <c r="J13" i="3"/>
  <c r="L13" i="3"/>
  <c r="M13" i="3"/>
  <c r="K13" i="3" s="1"/>
  <c r="O13" i="3"/>
  <c r="N13" i="3" s="1"/>
  <c r="P13" i="3"/>
  <c r="R13" i="3"/>
  <c r="S13" i="3"/>
  <c r="Q13" i="3" s="1"/>
  <c r="U13" i="3"/>
  <c r="T13" i="3" s="1"/>
  <c r="V13" i="3"/>
  <c r="X13" i="3"/>
  <c r="Y13" i="3"/>
  <c r="W13" i="3" s="1"/>
  <c r="C14" i="3"/>
  <c r="D14" i="3"/>
  <c r="B14" i="3" s="1"/>
  <c r="F14" i="3"/>
  <c r="G14" i="3"/>
  <c r="I14" i="3"/>
  <c r="J14" i="3"/>
  <c r="H14" i="3" s="1"/>
  <c r="L14" i="3"/>
  <c r="K14" i="3" s="1"/>
  <c r="M14" i="3"/>
  <c r="O14" i="3"/>
  <c r="P14" i="3"/>
  <c r="AB14" i="3" s="1"/>
  <c r="R14" i="3"/>
  <c r="Q14" i="3" s="1"/>
  <c r="S14" i="3"/>
  <c r="U14" i="3"/>
  <c r="V14" i="3"/>
  <c r="T14" i="3" s="1"/>
  <c r="X14" i="3"/>
  <c r="W14" i="3" s="1"/>
  <c r="Y14" i="3"/>
  <c r="C15" i="3"/>
  <c r="B15" i="3" s="1"/>
  <c r="D15" i="3"/>
  <c r="F15" i="3"/>
  <c r="G15" i="3"/>
  <c r="I15" i="3"/>
  <c r="H15" i="3" s="1"/>
  <c r="J15" i="3"/>
  <c r="L15" i="3"/>
  <c r="M15" i="3"/>
  <c r="K15" i="3" s="1"/>
  <c r="O15" i="3"/>
  <c r="N15" i="3" s="1"/>
  <c r="P15" i="3"/>
  <c r="R15" i="3"/>
  <c r="S15" i="3"/>
  <c r="Q15" i="3" s="1"/>
  <c r="U15" i="3"/>
  <c r="T15" i="3" s="1"/>
  <c r="V15" i="3"/>
  <c r="X15" i="3"/>
  <c r="Y15" i="3"/>
  <c r="W15" i="3" s="1"/>
  <c r="AA15" i="3"/>
  <c r="C16" i="3"/>
  <c r="D16" i="3"/>
  <c r="B16" i="3" s="1"/>
  <c r="F16" i="3"/>
  <c r="G16" i="3"/>
  <c r="I16" i="3"/>
  <c r="J16" i="3"/>
  <c r="H16" i="3" s="1"/>
  <c r="L16" i="3"/>
  <c r="K16" i="3" s="1"/>
  <c r="M16" i="3"/>
  <c r="O16" i="3"/>
  <c r="P16" i="3"/>
  <c r="N16" i="3" s="1"/>
  <c r="R16" i="3"/>
  <c r="Q16" i="3" s="1"/>
  <c r="S16" i="3"/>
  <c r="U16" i="3"/>
  <c r="V16" i="3"/>
  <c r="T16" i="3" s="1"/>
  <c r="X16" i="3"/>
  <c r="W16" i="3" s="1"/>
  <c r="Y16" i="3"/>
  <c r="AB16" i="3"/>
  <c r="C17" i="3"/>
  <c r="B17" i="3" s="1"/>
  <c r="D17" i="3"/>
  <c r="F17" i="3"/>
  <c r="G17" i="3"/>
  <c r="I17" i="3"/>
  <c r="H17" i="3" s="1"/>
  <c r="J17" i="3"/>
  <c r="L17" i="3"/>
  <c r="M17" i="3"/>
  <c r="K17" i="3" s="1"/>
  <c r="O17" i="3"/>
  <c r="N17" i="3" s="1"/>
  <c r="P17" i="3"/>
  <c r="R17" i="3"/>
  <c r="S17" i="3"/>
  <c r="Q17" i="3" s="1"/>
  <c r="U17" i="3"/>
  <c r="T17" i="3" s="1"/>
  <c r="V17" i="3"/>
  <c r="X17" i="3"/>
  <c r="Y17" i="3"/>
  <c r="W17" i="3" s="1"/>
  <c r="C18" i="3"/>
  <c r="D18" i="3"/>
  <c r="AB18" i="3" s="1"/>
  <c r="F18" i="3"/>
  <c r="G18" i="3"/>
  <c r="I18" i="3"/>
  <c r="J18" i="3"/>
  <c r="H18" i="3" s="1"/>
  <c r="L18" i="3"/>
  <c r="K18" i="3" s="1"/>
  <c r="M18" i="3"/>
  <c r="O18" i="3"/>
  <c r="P18" i="3"/>
  <c r="N18" i="3" s="1"/>
  <c r="R18" i="3"/>
  <c r="Q18" i="3" s="1"/>
  <c r="S18" i="3"/>
  <c r="U18" i="3"/>
  <c r="V18" i="3"/>
  <c r="T18" i="3" s="1"/>
  <c r="X18" i="3"/>
  <c r="W18" i="3" s="1"/>
  <c r="Y18" i="3"/>
  <c r="C19" i="3"/>
  <c r="B19" i="3" s="1"/>
  <c r="D19" i="3"/>
  <c r="F19" i="3"/>
  <c r="G19" i="3"/>
  <c r="I19" i="3"/>
  <c r="H19" i="3" s="1"/>
  <c r="J19" i="3"/>
  <c r="L19" i="3"/>
  <c r="M19" i="3"/>
  <c r="K19" i="3" s="1"/>
  <c r="O19" i="3"/>
  <c r="N19" i="3" s="1"/>
  <c r="P19" i="3"/>
  <c r="R19" i="3"/>
  <c r="S19" i="3"/>
  <c r="Q19" i="3" s="1"/>
  <c r="U19" i="3"/>
  <c r="T19" i="3" s="1"/>
  <c r="V19" i="3"/>
  <c r="X19" i="3"/>
  <c r="Y19" i="3"/>
  <c r="W19" i="3" s="1"/>
  <c r="AA19" i="3"/>
  <c r="C20" i="3"/>
  <c r="D20" i="3"/>
  <c r="B20" i="3" s="1"/>
  <c r="F20" i="3"/>
  <c r="G20" i="3"/>
  <c r="I20" i="3"/>
  <c r="J20" i="3"/>
  <c r="H20" i="3" s="1"/>
  <c r="L20" i="3"/>
  <c r="K20" i="3" s="1"/>
  <c r="M20" i="3"/>
  <c r="O20" i="3"/>
  <c r="P20" i="3"/>
  <c r="N20" i="3" s="1"/>
  <c r="R20" i="3"/>
  <c r="Q20" i="3" s="1"/>
  <c r="S20" i="3"/>
  <c r="U20" i="3"/>
  <c r="V20" i="3"/>
  <c r="T20" i="3" s="1"/>
  <c r="X20" i="3"/>
  <c r="W20" i="3" s="1"/>
  <c r="Y20" i="3"/>
  <c r="AB20" i="3"/>
  <c r="C21" i="3"/>
  <c r="D21" i="3"/>
  <c r="F21" i="3"/>
  <c r="E21" i="3" s="1"/>
  <c r="G21" i="3"/>
  <c r="I21" i="3"/>
  <c r="J21" i="3"/>
  <c r="H21" i="3" s="1"/>
  <c r="L21" i="3"/>
  <c r="K21" i="3" s="1"/>
  <c r="M21" i="3"/>
  <c r="O21" i="3"/>
  <c r="P21" i="3"/>
  <c r="N21" i="3" s="1"/>
  <c r="R21" i="3"/>
  <c r="Q21" i="3" s="1"/>
  <c r="S21" i="3"/>
  <c r="U21" i="3"/>
  <c r="V21" i="3"/>
  <c r="T21" i="3" s="1"/>
  <c r="X21" i="3"/>
  <c r="W21" i="3" s="1"/>
  <c r="Y21" i="3"/>
  <c r="AB21" i="3"/>
  <c r="C22" i="3"/>
  <c r="B22" i="3" s="1"/>
  <c r="D22" i="3"/>
  <c r="F22" i="3"/>
  <c r="G22" i="3"/>
  <c r="AB22" i="3" s="1"/>
  <c r="I22" i="3"/>
  <c r="H22" i="3" s="1"/>
  <c r="J22" i="3"/>
  <c r="L22" i="3"/>
  <c r="M22" i="3"/>
  <c r="K22" i="3" s="1"/>
  <c r="O22" i="3"/>
  <c r="N22" i="3" s="1"/>
  <c r="P22" i="3"/>
  <c r="R22" i="3"/>
  <c r="S22" i="3"/>
  <c r="Q22" i="3" s="1"/>
  <c r="U22" i="3"/>
  <c r="T22" i="3" s="1"/>
  <c r="V22" i="3"/>
  <c r="X22" i="3"/>
  <c r="Y22" i="3"/>
  <c r="W22" i="3" s="1"/>
  <c r="AA22" i="3"/>
  <c r="Z22" i="3" s="1"/>
  <c r="C23" i="3"/>
  <c r="D23" i="3"/>
  <c r="B23" i="3" s="1"/>
  <c r="F23" i="3"/>
  <c r="E23" i="3" s="1"/>
  <c r="G23" i="3"/>
  <c r="I23" i="3"/>
  <c r="J23" i="3"/>
  <c r="H23" i="3" s="1"/>
  <c r="L23" i="3"/>
  <c r="K23" i="3" s="1"/>
  <c r="M23" i="3"/>
  <c r="O23" i="3"/>
  <c r="P23" i="3"/>
  <c r="N23" i="3" s="1"/>
  <c r="R23" i="3"/>
  <c r="Q23" i="3" s="1"/>
  <c r="S23" i="3"/>
  <c r="U23" i="3"/>
  <c r="V23" i="3"/>
  <c r="T23" i="3" s="1"/>
  <c r="X23" i="3"/>
  <c r="W23" i="3" s="1"/>
  <c r="Y23" i="3"/>
  <c r="AB23" i="3"/>
  <c r="C24" i="3"/>
  <c r="B24" i="3" s="1"/>
  <c r="D24" i="3"/>
  <c r="F24" i="3"/>
  <c r="G24" i="3"/>
  <c r="AB24" i="3" s="1"/>
  <c r="I24" i="3"/>
  <c r="H24" i="3" s="1"/>
  <c r="J24" i="3"/>
  <c r="L24" i="3"/>
  <c r="M24" i="3"/>
  <c r="K24" i="3" s="1"/>
  <c r="O24" i="3"/>
  <c r="N24" i="3" s="1"/>
  <c r="P24" i="3"/>
  <c r="R24" i="3"/>
  <c r="S24" i="3"/>
  <c r="Q24" i="3" s="1"/>
  <c r="U24" i="3"/>
  <c r="T24" i="3" s="1"/>
  <c r="V24" i="3"/>
  <c r="X24" i="3"/>
  <c r="Y24" i="3"/>
  <c r="W24" i="3" s="1"/>
  <c r="AA24" i="3"/>
  <c r="Z24" i="3" s="1"/>
  <c r="C25" i="3"/>
  <c r="D25" i="3"/>
  <c r="B25" i="3" s="1"/>
  <c r="F25" i="3"/>
  <c r="E25" i="3" s="1"/>
  <c r="G25" i="3"/>
  <c r="I25" i="3"/>
  <c r="J25" i="3"/>
  <c r="H25" i="3" s="1"/>
  <c r="L25" i="3"/>
  <c r="K25" i="3" s="1"/>
  <c r="M25" i="3"/>
  <c r="O25" i="3"/>
  <c r="P25" i="3"/>
  <c r="N25" i="3" s="1"/>
  <c r="R25" i="3"/>
  <c r="Q25" i="3" s="1"/>
  <c r="S25" i="3"/>
  <c r="U25" i="3"/>
  <c r="V25" i="3"/>
  <c r="T25" i="3" s="1"/>
  <c r="X25" i="3"/>
  <c r="W25" i="3" s="1"/>
  <c r="Y25" i="3"/>
  <c r="AB25" i="3"/>
  <c r="C26" i="3"/>
  <c r="B26" i="3" s="1"/>
  <c r="D26" i="3"/>
  <c r="F26" i="3"/>
  <c r="G26" i="3"/>
  <c r="AB26" i="3" s="1"/>
  <c r="I26" i="3"/>
  <c r="H26" i="3" s="1"/>
  <c r="J26" i="3"/>
  <c r="L26" i="3"/>
  <c r="M26" i="3"/>
  <c r="K26" i="3" s="1"/>
  <c r="O26" i="3"/>
  <c r="N26" i="3" s="1"/>
  <c r="P26" i="3"/>
  <c r="R26" i="3"/>
  <c r="S26" i="3"/>
  <c r="Q26" i="3" s="1"/>
  <c r="U26" i="3"/>
  <c r="T26" i="3" s="1"/>
  <c r="V26" i="3"/>
  <c r="X26" i="3"/>
  <c r="Y26" i="3"/>
  <c r="W26" i="3" s="1"/>
  <c r="AA26" i="3"/>
  <c r="Z26" i="3" s="1"/>
  <c r="C27" i="3"/>
  <c r="D27" i="3"/>
  <c r="B27" i="3" s="1"/>
  <c r="F27" i="3"/>
  <c r="E27" i="3" s="1"/>
  <c r="G27" i="3"/>
  <c r="I27" i="3"/>
  <c r="J27" i="3"/>
  <c r="H27" i="3" s="1"/>
  <c r="L27" i="3"/>
  <c r="K27" i="3" s="1"/>
  <c r="M27" i="3"/>
  <c r="O27" i="3"/>
  <c r="P27" i="3"/>
  <c r="N27" i="3" s="1"/>
  <c r="R27" i="3"/>
  <c r="Q27" i="3" s="1"/>
  <c r="S27" i="3"/>
  <c r="U27" i="3"/>
  <c r="V27" i="3"/>
  <c r="T27" i="3" s="1"/>
  <c r="X27" i="3"/>
  <c r="W27" i="3" s="1"/>
  <c r="Y27" i="3"/>
  <c r="AB27" i="3"/>
  <c r="C28" i="3"/>
  <c r="B28" i="3" s="1"/>
  <c r="D28" i="3"/>
  <c r="F28" i="3"/>
  <c r="G28" i="3"/>
  <c r="AB28" i="3" s="1"/>
  <c r="I28" i="3"/>
  <c r="H28" i="3" s="1"/>
  <c r="J28" i="3"/>
  <c r="L28" i="3"/>
  <c r="M28" i="3"/>
  <c r="K28" i="3" s="1"/>
  <c r="O28" i="3"/>
  <c r="N28" i="3" s="1"/>
  <c r="P28" i="3"/>
  <c r="R28" i="3"/>
  <c r="S28" i="3"/>
  <c r="Q28" i="3" s="1"/>
  <c r="U28" i="3"/>
  <c r="T28" i="3" s="1"/>
  <c r="V28" i="3"/>
  <c r="X28" i="3"/>
  <c r="Y28" i="3"/>
  <c r="W28" i="3" s="1"/>
  <c r="AA28" i="3"/>
  <c r="Z28" i="3" s="1"/>
  <c r="C29" i="3"/>
  <c r="D29" i="3"/>
  <c r="B29" i="3" s="1"/>
  <c r="F29" i="3"/>
  <c r="E29" i="3" s="1"/>
  <c r="G29" i="3"/>
  <c r="I29" i="3"/>
  <c r="J29" i="3"/>
  <c r="H29" i="3" s="1"/>
  <c r="L29" i="3"/>
  <c r="K29" i="3" s="1"/>
  <c r="M29" i="3"/>
  <c r="O29" i="3"/>
  <c r="P29" i="3"/>
  <c r="N29" i="3" s="1"/>
  <c r="R29" i="3"/>
  <c r="Q29" i="3" s="1"/>
  <c r="S29" i="3"/>
  <c r="U29" i="3"/>
  <c r="V29" i="3"/>
  <c r="T29" i="3" s="1"/>
  <c r="X29" i="3"/>
  <c r="W29" i="3" s="1"/>
  <c r="Y29" i="3"/>
  <c r="AB31" i="3"/>
  <c r="I2" i="2"/>
  <c r="E8" i="2"/>
  <c r="G8" i="2"/>
  <c r="I8" i="2"/>
  <c r="K8" i="2"/>
  <c r="M8" i="2"/>
  <c r="O8" i="2"/>
  <c r="Q8" i="2"/>
  <c r="S8" i="2"/>
  <c r="Y8" i="2"/>
  <c r="E9" i="2"/>
  <c r="C9" i="2" s="1"/>
  <c r="G9" i="2"/>
  <c r="I9" i="2"/>
  <c r="K9" i="2"/>
  <c r="M9" i="2"/>
  <c r="O9" i="2"/>
  <c r="Q9" i="2"/>
  <c r="S9" i="2"/>
  <c r="Y9" i="2"/>
  <c r="E10" i="2"/>
  <c r="G10" i="2"/>
  <c r="I10" i="2"/>
  <c r="K10" i="2"/>
  <c r="M10" i="2"/>
  <c r="O10" i="2"/>
  <c r="Q10" i="2"/>
  <c r="S10" i="2"/>
  <c r="Y10" i="2"/>
  <c r="E11" i="2"/>
  <c r="C11" i="2" s="1"/>
  <c r="G11" i="2"/>
  <c r="I11" i="2"/>
  <c r="K11" i="2"/>
  <c r="M11" i="2"/>
  <c r="O11" i="2"/>
  <c r="Q11" i="2"/>
  <c r="S11" i="2"/>
  <c r="Y11" i="2"/>
  <c r="E12" i="2"/>
  <c r="G12" i="2"/>
  <c r="I12" i="2"/>
  <c r="K12" i="2"/>
  <c r="M12" i="2"/>
  <c r="O12" i="2"/>
  <c r="Q12" i="2"/>
  <c r="S12" i="2"/>
  <c r="Y12" i="2"/>
  <c r="E13" i="2"/>
  <c r="C13" i="2" s="1"/>
  <c r="G13" i="2"/>
  <c r="I13" i="2"/>
  <c r="K13" i="2"/>
  <c r="M13" i="2"/>
  <c r="O13" i="2"/>
  <c r="Q13" i="2"/>
  <c r="S13" i="2"/>
  <c r="Y13" i="2"/>
  <c r="E14" i="2"/>
  <c r="G14" i="2"/>
  <c r="I14" i="2"/>
  <c r="K14" i="2"/>
  <c r="M14" i="2"/>
  <c r="O14" i="2"/>
  <c r="Q14" i="2"/>
  <c r="S14" i="2"/>
  <c r="Y14" i="2"/>
  <c r="E15" i="2"/>
  <c r="C15" i="2" s="1"/>
  <c r="G15" i="2"/>
  <c r="I15" i="2"/>
  <c r="K15" i="2"/>
  <c r="M15" i="2"/>
  <c r="O15" i="2"/>
  <c r="Q15" i="2"/>
  <c r="S15" i="2"/>
  <c r="Y15" i="2"/>
  <c r="E16" i="2"/>
  <c r="G16" i="2"/>
  <c r="I16" i="2"/>
  <c r="K16" i="2"/>
  <c r="M16" i="2"/>
  <c r="O16" i="2"/>
  <c r="Q16" i="2"/>
  <c r="S16" i="2"/>
  <c r="Y16" i="2"/>
  <c r="E17" i="2"/>
  <c r="C17" i="2" s="1"/>
  <c r="G17" i="2"/>
  <c r="I17" i="2"/>
  <c r="K17" i="2"/>
  <c r="M17" i="2"/>
  <c r="O17" i="2"/>
  <c r="Q17" i="2"/>
  <c r="S17" i="2"/>
  <c r="Y17" i="2"/>
  <c r="E18" i="2"/>
  <c r="G18" i="2"/>
  <c r="I18" i="2"/>
  <c r="K18" i="2"/>
  <c r="M18" i="2"/>
  <c r="O18" i="2"/>
  <c r="Q18" i="2"/>
  <c r="S18" i="2"/>
  <c r="Y18" i="2"/>
  <c r="E19" i="2"/>
  <c r="C19" i="2" s="1"/>
  <c r="G19" i="2"/>
  <c r="I19" i="2"/>
  <c r="K19" i="2"/>
  <c r="M19" i="2"/>
  <c r="O19" i="2"/>
  <c r="Q19" i="2"/>
  <c r="S19" i="2"/>
  <c r="Y19" i="2"/>
  <c r="E20" i="2"/>
  <c r="G20" i="2"/>
  <c r="I20" i="2"/>
  <c r="K20" i="2"/>
  <c r="M20" i="2"/>
  <c r="O20" i="2"/>
  <c r="Q20" i="2"/>
  <c r="S20" i="2"/>
  <c r="Y20" i="2"/>
  <c r="E21" i="2"/>
  <c r="C21" i="2" s="1"/>
  <c r="G21" i="2"/>
  <c r="I21" i="2"/>
  <c r="K21" i="2"/>
  <c r="M21" i="2"/>
  <c r="O21" i="2"/>
  <c r="Q21" i="2"/>
  <c r="S21" i="2"/>
  <c r="Y21" i="2"/>
  <c r="E22" i="2"/>
  <c r="G22" i="2"/>
  <c r="I22" i="2"/>
  <c r="K22" i="2"/>
  <c r="M22" i="2"/>
  <c r="O22" i="2"/>
  <c r="Q22" i="2"/>
  <c r="S22" i="2"/>
  <c r="Y22" i="2"/>
  <c r="E23" i="2"/>
  <c r="C23" i="2" s="1"/>
  <c r="G23" i="2"/>
  <c r="I23" i="2"/>
  <c r="K23" i="2"/>
  <c r="M23" i="2"/>
  <c r="O23" i="2"/>
  <c r="Q23" i="2"/>
  <c r="S23" i="2"/>
  <c r="Y23" i="2"/>
  <c r="E24" i="2"/>
  <c r="G24" i="2"/>
  <c r="I24" i="2"/>
  <c r="K24" i="2"/>
  <c r="M24" i="2"/>
  <c r="O24" i="2"/>
  <c r="Q24" i="2"/>
  <c r="S24" i="2"/>
  <c r="Y24" i="2"/>
  <c r="E25" i="2"/>
  <c r="C25" i="2" s="1"/>
  <c r="G25" i="2"/>
  <c r="I25" i="2"/>
  <c r="K25" i="2"/>
  <c r="M25" i="2"/>
  <c r="O25" i="2"/>
  <c r="Q25" i="2"/>
  <c r="S25" i="2"/>
  <c r="Y25" i="2"/>
  <c r="E26" i="2"/>
  <c r="G26" i="2"/>
  <c r="I26" i="2"/>
  <c r="K26" i="2"/>
  <c r="M26" i="2"/>
  <c r="O26" i="2"/>
  <c r="Q26" i="2"/>
  <c r="S26" i="2"/>
  <c r="Y26" i="2"/>
  <c r="E27" i="2"/>
  <c r="C27" i="2" s="1"/>
  <c r="G27" i="2"/>
  <c r="I27" i="2"/>
  <c r="K27" i="2"/>
  <c r="M27" i="2"/>
  <c r="O27" i="2"/>
  <c r="Q27" i="2"/>
  <c r="S27" i="2"/>
  <c r="Y27" i="2"/>
  <c r="E28" i="2"/>
  <c r="C28" i="2" s="1"/>
  <c r="G28" i="2"/>
  <c r="I28" i="2"/>
  <c r="K28" i="2"/>
  <c r="M28" i="2"/>
  <c r="O28" i="2"/>
  <c r="Q28" i="2"/>
  <c r="S28" i="2"/>
  <c r="Y28" i="2"/>
  <c r="E29" i="2"/>
  <c r="C29" i="2" s="1"/>
  <c r="G29" i="2"/>
  <c r="I29" i="2"/>
  <c r="K29" i="2"/>
  <c r="M29" i="2"/>
  <c r="O29" i="2"/>
  <c r="Q29" i="2"/>
  <c r="S29" i="2"/>
  <c r="Y29" i="2"/>
  <c r="E30" i="2"/>
  <c r="C30" i="2" s="1"/>
  <c r="G30" i="2"/>
  <c r="I30" i="2"/>
  <c r="K30" i="2"/>
  <c r="M30" i="2"/>
  <c r="O30" i="2"/>
  <c r="Q30" i="2"/>
  <c r="S30" i="2"/>
  <c r="Y30" i="2"/>
  <c r="Z32" i="2"/>
  <c r="G8" i="1"/>
  <c r="H8" i="1"/>
  <c r="J8" i="1"/>
  <c r="K8" i="1"/>
  <c r="P8" i="1"/>
  <c r="Q8" i="1"/>
  <c r="V8" i="1"/>
  <c r="W8" i="1"/>
  <c r="Y8" i="1"/>
  <c r="Z8" i="1"/>
  <c r="AB8" i="1"/>
  <c r="AC8" i="1"/>
  <c r="AF8" i="1"/>
  <c r="AG8" i="1"/>
  <c r="G9" i="1"/>
  <c r="D9" i="1" s="1"/>
  <c r="C9" i="1" s="1"/>
  <c r="B9" i="1" s="1"/>
  <c r="H9" i="1"/>
  <c r="J9" i="1"/>
  <c r="K9" i="1"/>
  <c r="E9" i="1" s="1"/>
  <c r="P9" i="1"/>
  <c r="O9" i="1" s="1"/>
  <c r="Q9" i="1"/>
  <c r="V9" i="1"/>
  <c r="S9" i="1" s="1"/>
  <c r="R9" i="1" s="1"/>
  <c r="W9" i="1"/>
  <c r="Y9" i="1"/>
  <c r="Z9" i="1"/>
  <c r="T9" i="1" s="1"/>
  <c r="AB9" i="1"/>
  <c r="AA9" i="1" s="1"/>
  <c r="AC9" i="1"/>
  <c r="AF9" i="1"/>
  <c r="AG9" i="1"/>
  <c r="AE9" i="1" s="1"/>
  <c r="W9" i="2" s="1"/>
  <c r="G10" i="1"/>
  <c r="D10" i="1" s="1"/>
  <c r="C10" i="1" s="1"/>
  <c r="B10" i="1" s="1"/>
  <c r="H10" i="1"/>
  <c r="J10" i="1"/>
  <c r="K10" i="1"/>
  <c r="E10" i="1" s="1"/>
  <c r="P10" i="1"/>
  <c r="O10" i="1" s="1"/>
  <c r="Q10" i="1"/>
  <c r="V10" i="1"/>
  <c r="S10" i="1" s="1"/>
  <c r="R10" i="1" s="1"/>
  <c r="W10" i="1"/>
  <c r="Y10" i="1"/>
  <c r="Z10" i="1"/>
  <c r="T10" i="1" s="1"/>
  <c r="AB10" i="1"/>
  <c r="AA10" i="1" s="1"/>
  <c r="AC10" i="1"/>
  <c r="AF10" i="1"/>
  <c r="AG10" i="1"/>
  <c r="AE10" i="1" s="1"/>
  <c r="W10" i="2" s="1"/>
  <c r="G11" i="1"/>
  <c r="D11" i="1" s="1"/>
  <c r="C11" i="1" s="1"/>
  <c r="B11" i="1" s="1"/>
  <c r="H11" i="1"/>
  <c r="J11" i="1"/>
  <c r="K11" i="1"/>
  <c r="E11" i="1" s="1"/>
  <c r="P11" i="1"/>
  <c r="O11" i="1" s="1"/>
  <c r="Q11" i="1"/>
  <c r="V11" i="1"/>
  <c r="S11" i="1" s="1"/>
  <c r="R11" i="1" s="1"/>
  <c r="W11" i="1"/>
  <c r="Y11" i="1"/>
  <c r="Z11" i="1"/>
  <c r="T11" i="1" s="1"/>
  <c r="AB11" i="1"/>
  <c r="AA11" i="1" s="1"/>
  <c r="AC11" i="1"/>
  <c r="AF11" i="1"/>
  <c r="AG11" i="1"/>
  <c r="AE11" i="1" s="1"/>
  <c r="W11" i="2" s="1"/>
  <c r="G12" i="1"/>
  <c r="D12" i="1" s="1"/>
  <c r="C12" i="1" s="1"/>
  <c r="B12" i="1" s="1"/>
  <c r="H12" i="1"/>
  <c r="J12" i="1"/>
  <c r="K12" i="1"/>
  <c r="E12" i="1" s="1"/>
  <c r="P12" i="1"/>
  <c r="O12" i="1" s="1"/>
  <c r="Q12" i="1"/>
  <c r="V12" i="1"/>
  <c r="S12" i="1" s="1"/>
  <c r="R12" i="1" s="1"/>
  <c r="W12" i="1"/>
  <c r="Y12" i="1"/>
  <c r="Z12" i="1"/>
  <c r="T12" i="1" s="1"/>
  <c r="AB12" i="1"/>
  <c r="AA12" i="1" s="1"/>
  <c r="AC12" i="1"/>
  <c r="AF12" i="1"/>
  <c r="AG12" i="1"/>
  <c r="AE12" i="1" s="1"/>
  <c r="W12" i="2" s="1"/>
  <c r="G13" i="1"/>
  <c r="D13" i="1" s="1"/>
  <c r="C13" i="1" s="1"/>
  <c r="B13" i="1" s="1"/>
  <c r="H13" i="1"/>
  <c r="J13" i="1"/>
  <c r="K13" i="1"/>
  <c r="E13" i="1" s="1"/>
  <c r="P13" i="1"/>
  <c r="O13" i="1" s="1"/>
  <c r="Q13" i="1"/>
  <c r="V13" i="1"/>
  <c r="S13" i="1" s="1"/>
  <c r="R13" i="1" s="1"/>
  <c r="W13" i="1"/>
  <c r="Y13" i="1"/>
  <c r="Z13" i="1"/>
  <c r="T13" i="1" s="1"/>
  <c r="AB13" i="1"/>
  <c r="AA13" i="1" s="1"/>
  <c r="AC13" i="1"/>
  <c r="AF13" i="1"/>
  <c r="AG13" i="1"/>
  <c r="AE13" i="1" s="1"/>
  <c r="W13" i="2" s="1"/>
  <c r="G14" i="1"/>
  <c r="D14" i="1" s="1"/>
  <c r="C14" i="1" s="1"/>
  <c r="B14" i="1" s="1"/>
  <c r="H14" i="1"/>
  <c r="J14" i="1"/>
  <c r="K14" i="1"/>
  <c r="E14" i="1" s="1"/>
  <c r="P14" i="1"/>
  <c r="O14" i="1" s="1"/>
  <c r="Q14" i="1"/>
  <c r="V14" i="1"/>
  <c r="S14" i="1" s="1"/>
  <c r="R14" i="1" s="1"/>
  <c r="W14" i="1"/>
  <c r="Y14" i="1"/>
  <c r="Z14" i="1"/>
  <c r="T14" i="1" s="1"/>
  <c r="AB14" i="1"/>
  <c r="AA14" i="1" s="1"/>
  <c r="AC14" i="1"/>
  <c r="AF14" i="1"/>
  <c r="AG14" i="1"/>
  <c r="AE14" i="1" s="1"/>
  <c r="W14" i="2" s="1"/>
  <c r="G15" i="1"/>
  <c r="D15" i="1" s="1"/>
  <c r="C15" i="1" s="1"/>
  <c r="B15" i="1" s="1"/>
  <c r="H15" i="1"/>
  <c r="J15" i="1"/>
  <c r="K15" i="1"/>
  <c r="E15" i="1" s="1"/>
  <c r="P15" i="1"/>
  <c r="O15" i="1" s="1"/>
  <c r="Q15" i="1"/>
  <c r="V15" i="1"/>
  <c r="S15" i="1" s="1"/>
  <c r="R15" i="1" s="1"/>
  <c r="W15" i="1"/>
  <c r="Y15" i="1"/>
  <c r="Z15" i="1"/>
  <c r="T15" i="1" s="1"/>
  <c r="AB15" i="1"/>
  <c r="AA15" i="1" s="1"/>
  <c r="AC15" i="1"/>
  <c r="AF15" i="1"/>
  <c r="AG15" i="1"/>
  <c r="AE15" i="1" s="1"/>
  <c r="W15" i="2" s="1"/>
  <c r="G16" i="1"/>
  <c r="D16" i="1" s="1"/>
  <c r="C16" i="1" s="1"/>
  <c r="B16" i="1" s="1"/>
  <c r="H16" i="1"/>
  <c r="J16" i="1"/>
  <c r="K16" i="1"/>
  <c r="E16" i="1" s="1"/>
  <c r="P16" i="1"/>
  <c r="O16" i="1" s="1"/>
  <c r="Q16" i="1"/>
  <c r="V16" i="1"/>
  <c r="S16" i="1" s="1"/>
  <c r="R16" i="1" s="1"/>
  <c r="W16" i="1"/>
  <c r="Y16" i="1"/>
  <c r="Z16" i="1"/>
  <c r="T16" i="1" s="1"/>
  <c r="AB16" i="1"/>
  <c r="AA16" i="1" s="1"/>
  <c r="AC16" i="1"/>
  <c r="AF16" i="1"/>
  <c r="AG16" i="1"/>
  <c r="AE16" i="1" s="1"/>
  <c r="W16" i="2" s="1"/>
  <c r="G17" i="1"/>
  <c r="D17" i="1" s="1"/>
  <c r="C17" i="1" s="1"/>
  <c r="B17" i="1" s="1"/>
  <c r="H17" i="1"/>
  <c r="J17" i="1"/>
  <c r="K17" i="1"/>
  <c r="E17" i="1" s="1"/>
  <c r="P17" i="1"/>
  <c r="O17" i="1" s="1"/>
  <c r="Q17" i="1"/>
  <c r="V17" i="1"/>
  <c r="S17" i="1" s="1"/>
  <c r="R17" i="1" s="1"/>
  <c r="W17" i="1"/>
  <c r="Y17" i="1"/>
  <c r="Z17" i="1"/>
  <c r="T17" i="1" s="1"/>
  <c r="AB17" i="1"/>
  <c r="AA17" i="1" s="1"/>
  <c r="AC17" i="1"/>
  <c r="AF17" i="1"/>
  <c r="AG17" i="1"/>
  <c r="AE17" i="1" s="1"/>
  <c r="W17" i="2" s="1"/>
  <c r="G18" i="1"/>
  <c r="H18" i="1"/>
  <c r="E18" i="1" s="1"/>
  <c r="J18" i="1"/>
  <c r="K18" i="1"/>
  <c r="I18" i="1" s="1"/>
  <c r="P18" i="1"/>
  <c r="O18" i="1" s="1"/>
  <c r="Q18" i="1"/>
  <c r="V18" i="1"/>
  <c r="S18" i="1" s="1"/>
  <c r="W18" i="1"/>
  <c r="Y18" i="1"/>
  <c r="Z18" i="1"/>
  <c r="T18" i="1" s="1"/>
  <c r="AB18" i="1"/>
  <c r="AA18" i="1" s="1"/>
  <c r="AC18" i="1"/>
  <c r="AF18" i="1"/>
  <c r="AG18" i="1"/>
  <c r="AE18" i="1" s="1"/>
  <c r="W18" i="2" s="1"/>
  <c r="G19" i="1"/>
  <c r="D19" i="1" s="1"/>
  <c r="H19" i="1"/>
  <c r="J19" i="1"/>
  <c r="K19" i="1"/>
  <c r="E19" i="1" s="1"/>
  <c r="P19" i="1"/>
  <c r="O19" i="1" s="1"/>
  <c r="Q19" i="1"/>
  <c r="V19" i="1"/>
  <c r="S19" i="1" s="1"/>
  <c r="W19" i="1"/>
  <c r="Y19" i="1"/>
  <c r="Z19" i="1"/>
  <c r="T19" i="1" s="1"/>
  <c r="AB19" i="1"/>
  <c r="AA19" i="1" s="1"/>
  <c r="AC19" i="1"/>
  <c r="AF19" i="1"/>
  <c r="AG19" i="1"/>
  <c r="AE19" i="1" s="1"/>
  <c r="W19" i="2" s="1"/>
  <c r="G20" i="1"/>
  <c r="D20" i="1" s="1"/>
  <c r="H20" i="1"/>
  <c r="J20" i="1"/>
  <c r="K20" i="1"/>
  <c r="E20" i="1" s="1"/>
  <c r="P20" i="1"/>
  <c r="O20" i="1" s="1"/>
  <c r="Q20" i="1"/>
  <c r="V20" i="1"/>
  <c r="S20" i="1" s="1"/>
  <c r="R20" i="1" s="1"/>
  <c r="W20" i="1"/>
  <c r="Y20" i="1"/>
  <c r="Z20" i="1"/>
  <c r="T20" i="1" s="1"/>
  <c r="AB20" i="1"/>
  <c r="AA20" i="1" s="1"/>
  <c r="AC20" i="1"/>
  <c r="AF20" i="1"/>
  <c r="AG20" i="1"/>
  <c r="AE20" i="1" s="1"/>
  <c r="W20" i="2" s="1"/>
  <c r="G21" i="1"/>
  <c r="D21" i="1" s="1"/>
  <c r="C21" i="1" s="1"/>
  <c r="B21" i="1" s="1"/>
  <c r="H21" i="1"/>
  <c r="J21" i="1"/>
  <c r="K21" i="1"/>
  <c r="E21" i="1" s="1"/>
  <c r="P21" i="1"/>
  <c r="O21" i="1" s="1"/>
  <c r="Q21" i="1"/>
  <c r="V21" i="1"/>
  <c r="S21" i="1" s="1"/>
  <c r="R21" i="1" s="1"/>
  <c r="W21" i="1"/>
  <c r="Y21" i="1"/>
  <c r="Z21" i="1"/>
  <c r="T21" i="1" s="1"/>
  <c r="AB21" i="1"/>
  <c r="AA21" i="1" s="1"/>
  <c r="AC21" i="1"/>
  <c r="AF21" i="1"/>
  <c r="AG21" i="1"/>
  <c r="AE21" i="1" s="1"/>
  <c r="W21" i="2" s="1"/>
  <c r="G22" i="1"/>
  <c r="D22" i="1" s="1"/>
  <c r="C22" i="1" s="1"/>
  <c r="B22" i="1" s="1"/>
  <c r="H22" i="1"/>
  <c r="J22" i="1"/>
  <c r="K22" i="1"/>
  <c r="E22" i="1" s="1"/>
  <c r="P22" i="1"/>
  <c r="O22" i="1" s="1"/>
  <c r="Q22" i="1"/>
  <c r="V22" i="1"/>
  <c r="S22" i="1" s="1"/>
  <c r="R22" i="1" s="1"/>
  <c r="W22" i="1"/>
  <c r="Y22" i="1"/>
  <c r="Z22" i="1"/>
  <c r="T22" i="1" s="1"/>
  <c r="AB22" i="1"/>
  <c r="AA22" i="1" s="1"/>
  <c r="AC22" i="1"/>
  <c r="AF22" i="1"/>
  <c r="AG22" i="1"/>
  <c r="AE22" i="1" s="1"/>
  <c r="W22" i="2" s="1"/>
  <c r="G23" i="1"/>
  <c r="D23" i="1" s="1"/>
  <c r="C23" i="1" s="1"/>
  <c r="B23" i="1" s="1"/>
  <c r="H23" i="1"/>
  <c r="J23" i="1"/>
  <c r="K23" i="1"/>
  <c r="E23" i="1" s="1"/>
  <c r="P23" i="1"/>
  <c r="O23" i="1" s="1"/>
  <c r="Q23" i="1"/>
  <c r="V23" i="1"/>
  <c r="S23" i="1" s="1"/>
  <c r="R23" i="1" s="1"/>
  <c r="W23" i="1"/>
  <c r="Y23" i="1"/>
  <c r="Z23" i="1"/>
  <c r="T23" i="1" s="1"/>
  <c r="AB23" i="1"/>
  <c r="AA23" i="1" s="1"/>
  <c r="AC23" i="1"/>
  <c r="AF23" i="1"/>
  <c r="AG23" i="1"/>
  <c r="AE23" i="1" s="1"/>
  <c r="W23" i="2" s="1"/>
  <c r="G24" i="1"/>
  <c r="D24" i="1" s="1"/>
  <c r="C24" i="1" s="1"/>
  <c r="B24" i="1" s="1"/>
  <c r="H24" i="1"/>
  <c r="J24" i="1"/>
  <c r="K24" i="1"/>
  <c r="E24" i="1" s="1"/>
  <c r="P24" i="1"/>
  <c r="O24" i="1" s="1"/>
  <c r="Q24" i="1"/>
  <c r="V24" i="1"/>
  <c r="S24" i="1" s="1"/>
  <c r="R24" i="1" s="1"/>
  <c r="W24" i="1"/>
  <c r="Y24" i="1"/>
  <c r="Z24" i="1"/>
  <c r="T24" i="1" s="1"/>
  <c r="AB24" i="1"/>
  <c r="AA24" i="1" s="1"/>
  <c r="AC24" i="1"/>
  <c r="AF24" i="1"/>
  <c r="AG24" i="1"/>
  <c r="AE24" i="1" s="1"/>
  <c r="W24" i="2" s="1"/>
  <c r="G25" i="1"/>
  <c r="D25" i="1" s="1"/>
  <c r="C25" i="1" s="1"/>
  <c r="B25" i="1" s="1"/>
  <c r="H25" i="1"/>
  <c r="J25" i="1"/>
  <c r="K25" i="1"/>
  <c r="E25" i="1" s="1"/>
  <c r="P25" i="1"/>
  <c r="O25" i="1" s="1"/>
  <c r="Q25" i="1"/>
  <c r="V25" i="1"/>
  <c r="S25" i="1" s="1"/>
  <c r="R25" i="1" s="1"/>
  <c r="W25" i="1"/>
  <c r="Y25" i="1"/>
  <c r="Z25" i="1"/>
  <c r="T25" i="1" s="1"/>
  <c r="AB25" i="1"/>
  <c r="AA25" i="1" s="1"/>
  <c r="AC25" i="1"/>
  <c r="AF25" i="1"/>
  <c r="AG25" i="1"/>
  <c r="AE25" i="1" s="1"/>
  <c r="W25" i="2" s="1"/>
  <c r="G26" i="1"/>
  <c r="D26" i="1" s="1"/>
  <c r="C26" i="1" s="1"/>
  <c r="B26" i="1" s="1"/>
  <c r="H26" i="1"/>
  <c r="J26" i="1"/>
  <c r="K26" i="1"/>
  <c r="E26" i="1" s="1"/>
  <c r="P26" i="1"/>
  <c r="O26" i="1" s="1"/>
  <c r="Q26" i="1"/>
  <c r="V26" i="1"/>
  <c r="S26" i="1" s="1"/>
  <c r="R26" i="1" s="1"/>
  <c r="W26" i="1"/>
  <c r="Y26" i="1"/>
  <c r="Z26" i="1"/>
  <c r="T26" i="1" s="1"/>
  <c r="AB26" i="1"/>
  <c r="AA26" i="1" s="1"/>
  <c r="AC26" i="1"/>
  <c r="AF26" i="1"/>
  <c r="AG26" i="1"/>
  <c r="AE26" i="1" s="1"/>
  <c r="W26" i="2" s="1"/>
  <c r="G27" i="1"/>
  <c r="D27" i="1" s="1"/>
  <c r="C27" i="1" s="1"/>
  <c r="B27" i="1" s="1"/>
  <c r="H27" i="1"/>
  <c r="J27" i="1"/>
  <c r="K27" i="1"/>
  <c r="E27" i="1" s="1"/>
  <c r="P27" i="1"/>
  <c r="O27" i="1" s="1"/>
  <c r="Q27" i="1"/>
  <c r="V27" i="1"/>
  <c r="S27" i="1" s="1"/>
  <c r="R27" i="1" s="1"/>
  <c r="W27" i="1"/>
  <c r="Y27" i="1"/>
  <c r="Z27" i="1"/>
  <c r="T27" i="1" s="1"/>
  <c r="AB27" i="1"/>
  <c r="AA27" i="1" s="1"/>
  <c r="AC27" i="1"/>
  <c r="AF27" i="1"/>
  <c r="AG27" i="1"/>
  <c r="AE27" i="1" s="1"/>
  <c r="W27" i="2" s="1"/>
  <c r="G28" i="1"/>
  <c r="D28" i="1" s="1"/>
  <c r="C28" i="1" s="1"/>
  <c r="B28" i="1" s="1"/>
  <c r="H28" i="1"/>
  <c r="J28" i="1"/>
  <c r="K28" i="1"/>
  <c r="E28" i="1" s="1"/>
  <c r="P28" i="1"/>
  <c r="O28" i="1" s="1"/>
  <c r="Q28" i="1"/>
  <c r="V28" i="1"/>
  <c r="S28" i="1" s="1"/>
  <c r="R28" i="1" s="1"/>
  <c r="W28" i="1"/>
  <c r="Y28" i="1"/>
  <c r="Z28" i="1"/>
  <c r="T28" i="1" s="1"/>
  <c r="AB28" i="1"/>
  <c r="AA28" i="1" s="1"/>
  <c r="AC28" i="1"/>
  <c r="AF28" i="1"/>
  <c r="AG28" i="1"/>
  <c r="AE28" i="1" s="1"/>
  <c r="W28" i="2" s="1"/>
  <c r="G29" i="1"/>
  <c r="D29" i="1" s="1"/>
  <c r="C29" i="1" s="1"/>
  <c r="B29" i="1" s="1"/>
  <c r="H29" i="1"/>
  <c r="J29" i="1"/>
  <c r="K29" i="1"/>
  <c r="E29" i="1" s="1"/>
  <c r="P29" i="1"/>
  <c r="O29" i="1" s="1"/>
  <c r="Q29" i="1"/>
  <c r="V29" i="1"/>
  <c r="S29" i="1" s="1"/>
  <c r="R29" i="1" s="1"/>
  <c r="W29" i="1"/>
  <c r="Y29" i="1"/>
  <c r="Z29" i="1"/>
  <c r="T29" i="1" s="1"/>
  <c r="AB29" i="1"/>
  <c r="AA29" i="1" s="1"/>
  <c r="AC29" i="1"/>
  <c r="AF29" i="1"/>
  <c r="AG29" i="1"/>
  <c r="AE29" i="1" s="1"/>
  <c r="W29" i="2" s="1"/>
  <c r="D30" i="1"/>
  <c r="E30" i="1"/>
  <c r="C30" i="1" s="1"/>
  <c r="B30" i="1" s="1"/>
  <c r="F30" i="1"/>
  <c r="I30" i="1"/>
  <c r="P30" i="1"/>
  <c r="O30" i="1" s="1"/>
  <c r="Q30" i="1"/>
  <c r="V30" i="1"/>
  <c r="S30" i="1" s="1"/>
  <c r="R30" i="1" s="1"/>
  <c r="W30" i="1"/>
  <c r="Y30" i="1"/>
  <c r="Z30" i="1"/>
  <c r="T30" i="1" s="1"/>
  <c r="AB30" i="1"/>
  <c r="AA30" i="1" s="1"/>
  <c r="AC30" i="1"/>
  <c r="AF30" i="1"/>
  <c r="AG30" i="1"/>
  <c r="AE30" i="1" s="1"/>
  <c r="W30" i="2" s="1"/>
  <c r="BE32" i="1"/>
  <c r="C20" i="1" l="1"/>
  <c r="B20" i="1" s="1"/>
  <c r="R19" i="1"/>
  <c r="C19" i="1"/>
  <c r="B19" i="1" s="1"/>
  <c r="R18" i="1"/>
  <c r="U30" i="2"/>
  <c r="U29" i="2"/>
  <c r="U28" i="2"/>
  <c r="U27" i="2"/>
  <c r="U26" i="2"/>
  <c r="U25" i="2"/>
  <c r="U24" i="2"/>
  <c r="U23" i="2"/>
  <c r="U22" i="2"/>
  <c r="U21" i="2"/>
  <c r="U20" i="2"/>
  <c r="U19" i="2"/>
  <c r="U18" i="2"/>
  <c r="X30" i="1"/>
  <c r="X29" i="1"/>
  <c r="I29" i="1"/>
  <c r="X28" i="1"/>
  <c r="I28" i="1"/>
  <c r="X27" i="1"/>
  <c r="I27" i="1"/>
  <c r="X26" i="1"/>
  <c r="I26" i="1"/>
  <c r="X25" i="1"/>
  <c r="I25" i="1"/>
  <c r="X24" i="1"/>
  <c r="I24" i="1"/>
  <c r="X23" i="1"/>
  <c r="I23" i="1"/>
  <c r="X22" i="1"/>
  <c r="I22" i="1"/>
  <c r="X21" i="1"/>
  <c r="I21" i="1"/>
  <c r="X20" i="1"/>
  <c r="I20" i="1"/>
  <c r="X19" i="1"/>
  <c r="I19" i="1"/>
  <c r="X18" i="1"/>
  <c r="D18" i="1"/>
  <c r="C18" i="1" s="1"/>
  <c r="B18" i="1" s="1"/>
  <c r="F18" i="1"/>
  <c r="AF7" i="1"/>
  <c r="AB7" i="1"/>
  <c r="Y7" i="1"/>
  <c r="V7" i="1"/>
  <c r="P7" i="1"/>
  <c r="J7" i="1"/>
  <c r="G7" i="1"/>
  <c r="R30" i="2"/>
  <c r="J30" i="2"/>
  <c r="B30" i="2"/>
  <c r="X30" i="2" s="1"/>
  <c r="D30" i="2"/>
  <c r="R28" i="2"/>
  <c r="J28" i="2"/>
  <c r="B28" i="2"/>
  <c r="X28" i="2" s="1"/>
  <c r="D28" i="2"/>
  <c r="U30" i="1"/>
  <c r="U29" i="1"/>
  <c r="F29" i="1"/>
  <c r="U28" i="1"/>
  <c r="F28" i="1"/>
  <c r="U27" i="1"/>
  <c r="F27" i="1"/>
  <c r="U26" i="1"/>
  <c r="F26" i="1"/>
  <c r="U25" i="1"/>
  <c r="F25" i="1"/>
  <c r="U24" i="1"/>
  <c r="F24" i="1"/>
  <c r="U23" i="1"/>
  <c r="F23" i="1"/>
  <c r="U22" i="1"/>
  <c r="F22" i="1"/>
  <c r="U21" i="1"/>
  <c r="F21" i="1"/>
  <c r="U20" i="1"/>
  <c r="F20" i="1"/>
  <c r="U19" i="1"/>
  <c r="F19" i="1"/>
  <c r="U18" i="1"/>
  <c r="U17" i="2"/>
  <c r="U16" i="2"/>
  <c r="U15" i="2"/>
  <c r="U14" i="2"/>
  <c r="U13" i="2"/>
  <c r="U12" i="2"/>
  <c r="U11" i="2"/>
  <c r="U10" i="2"/>
  <c r="U9" i="2"/>
  <c r="AG7" i="1"/>
  <c r="AC7" i="1"/>
  <c r="Z7" i="1"/>
  <c r="W7" i="1"/>
  <c r="Q7" i="1"/>
  <c r="K7" i="1"/>
  <c r="H7" i="1"/>
  <c r="T30" i="2"/>
  <c r="P30" i="2"/>
  <c r="L30" i="2"/>
  <c r="H30" i="2"/>
  <c r="B29" i="2"/>
  <c r="D29" i="2" s="1"/>
  <c r="T28" i="2"/>
  <c r="P28" i="2"/>
  <c r="L28" i="2"/>
  <c r="H28" i="2"/>
  <c r="B27" i="2"/>
  <c r="D27" i="2" s="1"/>
  <c r="U17" i="1"/>
  <c r="F17" i="1"/>
  <c r="U16" i="1"/>
  <c r="F16" i="1"/>
  <c r="U15" i="1"/>
  <c r="F15" i="1"/>
  <c r="U14" i="1"/>
  <c r="F14" i="1"/>
  <c r="U13" i="1"/>
  <c r="F13" i="1"/>
  <c r="U12" i="1"/>
  <c r="F12" i="1"/>
  <c r="U11" i="1"/>
  <c r="F11" i="1"/>
  <c r="U10" i="1"/>
  <c r="F10" i="1"/>
  <c r="U9" i="1"/>
  <c r="F9" i="1"/>
  <c r="AA8" i="1"/>
  <c r="AA7" i="1" s="1"/>
  <c r="U8" i="1"/>
  <c r="S8" i="1"/>
  <c r="O8" i="1"/>
  <c r="O7" i="1" s="1"/>
  <c r="F8" i="1"/>
  <c r="F7" i="1" s="1"/>
  <c r="D8" i="1"/>
  <c r="F30" i="2"/>
  <c r="F28" i="2"/>
  <c r="Y7" i="2"/>
  <c r="Q7" i="2"/>
  <c r="M7" i="2"/>
  <c r="X17" i="1"/>
  <c r="I17" i="1"/>
  <c r="X16" i="1"/>
  <c r="I16" i="1"/>
  <c r="X15" i="1"/>
  <c r="I15" i="1"/>
  <c r="X14" i="1"/>
  <c r="I14" i="1"/>
  <c r="X13" i="1"/>
  <c r="I13" i="1"/>
  <c r="X12" i="1"/>
  <c r="I12" i="1"/>
  <c r="X11" i="1"/>
  <c r="I11" i="1"/>
  <c r="X10" i="1"/>
  <c r="I10" i="1"/>
  <c r="X9" i="1"/>
  <c r="I9" i="1"/>
  <c r="AE8" i="1"/>
  <c r="X8" i="1"/>
  <c r="T8" i="1"/>
  <c r="T7" i="1" s="1"/>
  <c r="I8" i="1"/>
  <c r="I7" i="1" s="1"/>
  <c r="E8" i="1"/>
  <c r="E7" i="1" s="1"/>
  <c r="B25" i="2"/>
  <c r="D25" i="2"/>
  <c r="B23" i="2"/>
  <c r="D23" i="2"/>
  <c r="B21" i="2"/>
  <c r="D21" i="2"/>
  <c r="B19" i="2"/>
  <c r="D19" i="2"/>
  <c r="B17" i="2"/>
  <c r="D17" i="2"/>
  <c r="B15" i="2"/>
  <c r="D15" i="2"/>
  <c r="B13" i="2"/>
  <c r="D13" i="2"/>
  <c r="B11" i="2"/>
  <c r="D11" i="2"/>
  <c r="B9" i="2"/>
  <c r="D9" i="2"/>
  <c r="S7" i="2"/>
  <c r="O7" i="2"/>
  <c r="C26" i="2"/>
  <c r="C24" i="2"/>
  <c r="C22" i="2"/>
  <c r="C20" i="2"/>
  <c r="C18" i="2"/>
  <c r="C16" i="2"/>
  <c r="C14" i="2"/>
  <c r="C12" i="2"/>
  <c r="C10" i="2"/>
  <c r="C8" i="2"/>
  <c r="K7" i="2"/>
  <c r="I7" i="2"/>
  <c r="G7" i="2"/>
  <c r="E7" i="2"/>
  <c r="AB29" i="3"/>
  <c r="E28" i="3"/>
  <c r="E26" i="3"/>
  <c r="E24" i="3"/>
  <c r="E22" i="3"/>
  <c r="E20" i="3"/>
  <c r="AA20" i="3"/>
  <c r="Z20" i="3" s="1"/>
  <c r="AB19" i="3"/>
  <c r="Z19" i="3" s="1"/>
  <c r="E19" i="3"/>
  <c r="B18" i="3"/>
  <c r="E16" i="3"/>
  <c r="AA16" i="3"/>
  <c r="Z16" i="3" s="1"/>
  <c r="AB15" i="3"/>
  <c r="Z15" i="3" s="1"/>
  <c r="E15" i="3"/>
  <c r="N14" i="3"/>
  <c r="E12" i="3"/>
  <c r="AA12" i="3"/>
  <c r="Z12" i="3" s="1"/>
  <c r="AB11" i="3"/>
  <c r="Z11" i="3" s="1"/>
  <c r="E11" i="3"/>
  <c r="W9" i="3"/>
  <c r="K9" i="3"/>
  <c r="V7" i="3"/>
  <c r="T8" i="3"/>
  <c r="R7" i="3"/>
  <c r="Q8" i="3"/>
  <c r="H8" i="3"/>
  <c r="E8" i="3"/>
  <c r="AA8" i="3"/>
  <c r="C7" i="3"/>
  <c r="B7" i="3" s="1"/>
  <c r="S7" i="3"/>
  <c r="O7" i="3"/>
  <c r="N7" i="3" s="1"/>
  <c r="F7" i="3"/>
  <c r="AA29" i="3"/>
  <c r="Z29" i="3" s="1"/>
  <c r="AA27" i="3"/>
  <c r="Z27" i="3" s="1"/>
  <c r="AA25" i="3"/>
  <c r="Z25" i="3" s="1"/>
  <c r="AA23" i="3"/>
  <c r="Z23" i="3" s="1"/>
  <c r="AA21" i="3"/>
  <c r="Z21" i="3" s="1"/>
  <c r="B21" i="3"/>
  <c r="E18" i="3"/>
  <c r="AA18" i="3"/>
  <c r="Z18" i="3" s="1"/>
  <c r="AA17" i="3"/>
  <c r="Z17" i="3" s="1"/>
  <c r="AB17" i="3"/>
  <c r="E17" i="3"/>
  <c r="E14" i="3"/>
  <c r="AA14" i="3"/>
  <c r="Z14" i="3" s="1"/>
  <c r="AA13" i="3"/>
  <c r="AB13" i="3"/>
  <c r="AB7" i="3" s="1"/>
  <c r="E13" i="3"/>
  <c r="E10" i="3"/>
  <c r="AA10" i="3"/>
  <c r="Z10" i="3" s="1"/>
  <c r="AA9" i="3"/>
  <c r="Z9" i="3" s="1"/>
  <c r="AB9" i="3"/>
  <c r="E9" i="3"/>
  <c r="X7" i="3"/>
  <c r="W7" i="3" s="1"/>
  <c r="W8" i="3"/>
  <c r="P7" i="3"/>
  <c r="N8" i="3"/>
  <c r="I7" i="3"/>
  <c r="H7" i="3" s="1"/>
  <c r="G7" i="3"/>
  <c r="B8" i="3"/>
  <c r="U7" i="3"/>
  <c r="T7" i="3" s="1"/>
  <c r="Z13" i="3" l="1"/>
  <c r="E7" i="3"/>
  <c r="Z8" i="3"/>
  <c r="AA7" i="3"/>
  <c r="Z7" i="3" s="1"/>
  <c r="Q7" i="3"/>
  <c r="B10" i="2"/>
  <c r="D10" i="2"/>
  <c r="B14" i="2"/>
  <c r="D14" i="2"/>
  <c r="B18" i="2"/>
  <c r="D18" i="2"/>
  <c r="B22" i="2"/>
  <c r="D22" i="2"/>
  <c r="B26" i="2"/>
  <c r="D26" i="2"/>
  <c r="F9" i="2"/>
  <c r="H9" i="2"/>
  <c r="J9" i="2"/>
  <c r="L9" i="2"/>
  <c r="N9" i="2"/>
  <c r="P9" i="2"/>
  <c r="R9" i="2"/>
  <c r="T9" i="2"/>
  <c r="Z9" i="2"/>
  <c r="F11" i="2"/>
  <c r="H11" i="2"/>
  <c r="J11" i="2"/>
  <c r="L11" i="2"/>
  <c r="N11" i="2"/>
  <c r="P11" i="2"/>
  <c r="R11" i="2"/>
  <c r="T11" i="2"/>
  <c r="Z11" i="2"/>
  <c r="F13" i="2"/>
  <c r="H13" i="2"/>
  <c r="J13" i="2"/>
  <c r="L13" i="2"/>
  <c r="N13" i="2"/>
  <c r="P13" i="2"/>
  <c r="R13" i="2"/>
  <c r="T13" i="2"/>
  <c r="Z13" i="2"/>
  <c r="F15" i="2"/>
  <c r="H15" i="2"/>
  <c r="J15" i="2"/>
  <c r="L15" i="2"/>
  <c r="N15" i="2"/>
  <c r="P15" i="2"/>
  <c r="R15" i="2"/>
  <c r="T15" i="2"/>
  <c r="Z15" i="2"/>
  <c r="F17" i="2"/>
  <c r="H17" i="2"/>
  <c r="J17" i="2"/>
  <c r="L17" i="2"/>
  <c r="N17" i="2"/>
  <c r="P17" i="2"/>
  <c r="R17" i="2"/>
  <c r="T17" i="2"/>
  <c r="Z17" i="2"/>
  <c r="F19" i="2"/>
  <c r="H19" i="2"/>
  <c r="J19" i="2"/>
  <c r="L19" i="2"/>
  <c r="N19" i="2"/>
  <c r="P19" i="2"/>
  <c r="R19" i="2"/>
  <c r="T19" i="2"/>
  <c r="Z19" i="2"/>
  <c r="F21" i="2"/>
  <c r="H21" i="2"/>
  <c r="J21" i="2"/>
  <c r="L21" i="2"/>
  <c r="N21" i="2"/>
  <c r="P21" i="2"/>
  <c r="R21" i="2"/>
  <c r="T21" i="2"/>
  <c r="Z21" i="2"/>
  <c r="F23" i="2"/>
  <c r="H23" i="2"/>
  <c r="J23" i="2"/>
  <c r="L23" i="2"/>
  <c r="N23" i="2"/>
  <c r="P23" i="2"/>
  <c r="R23" i="2"/>
  <c r="T23" i="2"/>
  <c r="Z23" i="2"/>
  <c r="F25" i="2"/>
  <c r="H25" i="2"/>
  <c r="J25" i="2"/>
  <c r="L25" i="2"/>
  <c r="N25" i="2"/>
  <c r="P25" i="2"/>
  <c r="R25" i="2"/>
  <c r="T25" i="2"/>
  <c r="Z25" i="2"/>
  <c r="X7" i="1"/>
  <c r="C8" i="1"/>
  <c r="D7" i="1"/>
  <c r="U7" i="1"/>
  <c r="V9" i="2"/>
  <c r="V11" i="2"/>
  <c r="V13" i="2"/>
  <c r="V15" i="2"/>
  <c r="V17" i="2"/>
  <c r="N28" i="2"/>
  <c r="Z28" i="2"/>
  <c r="N30" i="2"/>
  <c r="Z30" i="2"/>
  <c r="V18" i="2"/>
  <c r="X19" i="2"/>
  <c r="X21" i="2"/>
  <c r="V22" i="2"/>
  <c r="X23" i="2"/>
  <c r="X25" i="2"/>
  <c r="V26" i="2"/>
  <c r="V27" i="2"/>
  <c r="V29" i="2"/>
  <c r="C7" i="2"/>
  <c r="B12" i="2"/>
  <c r="B16" i="2"/>
  <c r="B20" i="2"/>
  <c r="B24" i="2"/>
  <c r="W8" i="2"/>
  <c r="AE7" i="1"/>
  <c r="R8" i="1"/>
  <c r="R7" i="1" s="1"/>
  <c r="S7" i="1"/>
  <c r="F27" i="2"/>
  <c r="H27" i="2"/>
  <c r="J27" i="2"/>
  <c r="L27" i="2"/>
  <c r="N27" i="2"/>
  <c r="P27" i="2"/>
  <c r="R27" i="2"/>
  <c r="T27" i="2"/>
  <c r="Z27" i="2"/>
  <c r="F29" i="2"/>
  <c r="H29" i="2"/>
  <c r="J29" i="2"/>
  <c r="L29" i="2"/>
  <c r="N29" i="2"/>
  <c r="P29" i="2"/>
  <c r="R29" i="2"/>
  <c r="T29" i="2"/>
  <c r="Z29" i="2"/>
  <c r="X9" i="2"/>
  <c r="V10" i="2"/>
  <c r="X11" i="2"/>
  <c r="V12" i="2"/>
  <c r="X13" i="2"/>
  <c r="V14" i="2"/>
  <c r="X15" i="2"/>
  <c r="V16" i="2"/>
  <c r="X17" i="2"/>
  <c r="V19" i="2"/>
  <c r="V21" i="2"/>
  <c r="V23" i="2"/>
  <c r="V25" i="2"/>
  <c r="X27" i="2"/>
  <c r="V28" i="2"/>
  <c r="X29" i="2"/>
  <c r="V30" i="2"/>
  <c r="X24" i="2" l="1"/>
  <c r="R24" i="2"/>
  <c r="J24" i="2"/>
  <c r="P24" i="2"/>
  <c r="H24" i="2"/>
  <c r="Z24" i="2"/>
  <c r="N24" i="2"/>
  <c r="F24" i="2"/>
  <c r="T24" i="2"/>
  <c r="L24" i="2"/>
  <c r="X20" i="2"/>
  <c r="R20" i="2"/>
  <c r="J20" i="2"/>
  <c r="P20" i="2"/>
  <c r="H20" i="2"/>
  <c r="Z20" i="2"/>
  <c r="N20" i="2"/>
  <c r="F20" i="2"/>
  <c r="T20" i="2"/>
  <c r="L20" i="2"/>
  <c r="R16" i="2"/>
  <c r="J16" i="2"/>
  <c r="P16" i="2"/>
  <c r="H16" i="2"/>
  <c r="X16" i="2"/>
  <c r="Z16" i="2"/>
  <c r="N16" i="2"/>
  <c r="F16" i="2"/>
  <c r="T16" i="2"/>
  <c r="L16" i="2"/>
  <c r="R12" i="2"/>
  <c r="J12" i="2"/>
  <c r="P12" i="2"/>
  <c r="H12" i="2"/>
  <c r="X12" i="2"/>
  <c r="Z12" i="2"/>
  <c r="N12" i="2"/>
  <c r="F12" i="2"/>
  <c r="T12" i="2"/>
  <c r="L12" i="2"/>
  <c r="V24" i="2"/>
  <c r="V20" i="2"/>
  <c r="C7" i="1"/>
  <c r="B7" i="1" s="1"/>
  <c r="B8" i="1"/>
  <c r="W7" i="2"/>
  <c r="U8" i="2"/>
  <c r="D24" i="2"/>
  <c r="D20" i="2"/>
  <c r="D16" i="2"/>
  <c r="D12" i="2"/>
  <c r="X26" i="2"/>
  <c r="Z26" i="2"/>
  <c r="N26" i="2"/>
  <c r="F26" i="2"/>
  <c r="P26" i="2"/>
  <c r="H26" i="2"/>
  <c r="R26" i="2"/>
  <c r="J26" i="2"/>
  <c r="T26" i="2"/>
  <c r="L26" i="2"/>
  <c r="X22" i="2"/>
  <c r="Z22" i="2"/>
  <c r="N22" i="2"/>
  <c r="F22" i="2"/>
  <c r="P22" i="2"/>
  <c r="H22" i="2"/>
  <c r="R22" i="2"/>
  <c r="J22" i="2"/>
  <c r="T22" i="2"/>
  <c r="L22" i="2"/>
  <c r="X18" i="2"/>
  <c r="Z18" i="2"/>
  <c r="N18" i="2"/>
  <c r="F18" i="2"/>
  <c r="P18" i="2"/>
  <c r="H18" i="2"/>
  <c r="R18" i="2"/>
  <c r="J18" i="2"/>
  <c r="T18" i="2"/>
  <c r="L18" i="2"/>
  <c r="Z14" i="2"/>
  <c r="N14" i="2"/>
  <c r="F14" i="2"/>
  <c r="P14" i="2"/>
  <c r="H14" i="2"/>
  <c r="X14" i="2"/>
  <c r="R14" i="2"/>
  <c r="J14" i="2"/>
  <c r="T14" i="2"/>
  <c r="L14" i="2"/>
  <c r="Z10" i="2"/>
  <c r="N10" i="2"/>
  <c r="F10" i="2"/>
  <c r="P10" i="2"/>
  <c r="H10" i="2"/>
  <c r="X10" i="2"/>
  <c r="R10" i="2"/>
  <c r="J10" i="2"/>
  <c r="T10" i="2"/>
  <c r="L10" i="2"/>
  <c r="B8" i="2" l="1"/>
  <c r="U7" i="2"/>
  <c r="J8" i="2" l="1"/>
  <c r="H8" i="2"/>
  <c r="Z8" i="2"/>
  <c r="R8" i="2"/>
  <c r="N8" i="2"/>
  <c r="F8" i="2"/>
  <c r="L8" i="2"/>
  <c r="T8" i="2"/>
  <c r="P8" i="2"/>
  <c r="D8" i="2"/>
  <c r="X8" i="2"/>
  <c r="B7" i="2"/>
  <c r="V7" i="2" s="1"/>
  <c r="V8" i="2"/>
  <c r="T7" i="2" l="1"/>
  <c r="Z7" i="2"/>
  <c r="F7" i="2"/>
  <c r="J7" i="2"/>
  <c r="R7" i="2"/>
  <c r="H7" i="2"/>
  <c r="N7" i="2"/>
  <c r="P7" i="2"/>
  <c r="D7" i="2"/>
  <c r="X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<sst xmlns="http://schemas.openxmlformats.org/spreadsheetml/2006/main" count="278" uniqueCount="104">
  <si>
    <t>　　　5.「未詳」係指居住地址不詳。</t>
    <phoneticPr fontId="3" type="noConversion"/>
  </si>
  <si>
    <t>　　　4.本表外裔配偶歸化（取得）國籍者在尚未申請取得臺灣地區居留證前與外僑居留會有重複列計情形。</t>
    <phoneticPr fontId="3" type="noConversion"/>
  </si>
  <si>
    <t>　　　3.本表外裔配偶歸化（取得）國籍係指核准人數，並自78年7月起統計。</t>
    <phoneticPr fontId="3"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</si>
  <si>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3" type="noConversion"/>
  </si>
  <si>
    <t>說明：1.本表外裔配偶係指外國籍者歸化（取得）我國國籍人數，外籍配偶係指外僑居留者持有效外僑居留證及永久居留證人數。</t>
    <phoneticPr fontId="3" type="noConversion"/>
  </si>
  <si>
    <r>
      <t>內政部移民署　</t>
    </r>
    <r>
      <rPr>
        <sz val="12"/>
        <color indexed="10"/>
        <rFont val="新細明體"/>
        <family val="1"/>
        <charset val="136"/>
      </rPr>
      <t>107年07月13日編製</t>
    </r>
    <phoneticPr fontId="3" type="noConversion"/>
  </si>
  <si>
    <t>資料來源：本部移民署與戶政司。</t>
    <phoneticPr fontId="3" type="noConversion"/>
  </si>
  <si>
    <t>未　詳</t>
    <phoneticPr fontId="3" type="noConversion"/>
  </si>
  <si>
    <t>連江縣</t>
  </si>
  <si>
    <t>金門縣</t>
  </si>
  <si>
    <t>嘉義市</t>
  </si>
  <si>
    <t>新竹市</t>
  </si>
  <si>
    <t>基隆市</t>
  </si>
  <si>
    <t>澎湖縣</t>
  </si>
  <si>
    <t>花蓮縣</t>
  </si>
  <si>
    <t>臺東縣</t>
  </si>
  <si>
    <t>屏東縣</t>
  </si>
  <si>
    <t>嘉義縣</t>
  </si>
  <si>
    <t>雲林縣</t>
  </si>
  <si>
    <t>南投縣</t>
  </si>
  <si>
    <t>彰化縣</t>
  </si>
  <si>
    <t>苗栗縣</t>
  </si>
  <si>
    <t>新竹縣</t>
  </si>
  <si>
    <t>宜蘭縣</t>
  </si>
  <si>
    <t>高雄市</t>
  </si>
  <si>
    <t>臺南市</t>
  </si>
  <si>
    <t>臺中市</t>
  </si>
  <si>
    <t>桃園市</t>
    <phoneticPr fontId="3" type="noConversion"/>
  </si>
  <si>
    <t>桃園市</t>
    <phoneticPr fontId="3" type="noConversion"/>
  </si>
  <si>
    <t>臺北市</t>
  </si>
  <si>
    <t>新北市</t>
  </si>
  <si>
    <t>總　計</t>
    <phoneticPr fontId="3" type="noConversion"/>
  </si>
  <si>
    <t>總　計</t>
    <phoneticPr fontId="3" type="noConversion"/>
  </si>
  <si>
    <t>女</t>
    <phoneticPr fontId="3" type="noConversion"/>
  </si>
  <si>
    <t>男</t>
    <phoneticPr fontId="3" type="noConversion"/>
  </si>
  <si>
    <t>計</t>
    <phoneticPr fontId="3" type="noConversion"/>
  </si>
  <si>
    <t>女</t>
    <phoneticPr fontId="3" type="noConversion"/>
  </si>
  <si>
    <t>男</t>
    <phoneticPr fontId="3" type="noConversion"/>
  </si>
  <si>
    <t>計</t>
    <phoneticPr fontId="3" type="noConversion"/>
  </si>
  <si>
    <t>長　期　居　留</t>
    <phoneticPr fontId="3" type="noConversion"/>
  </si>
  <si>
    <t>依　親　居　留</t>
    <phoneticPr fontId="3" type="noConversion"/>
  </si>
  <si>
    <t>小　　　　計</t>
    <phoneticPr fontId="3" type="noConversion"/>
  </si>
  <si>
    <t>定　　居　　證</t>
    <phoneticPr fontId="3" type="noConversion"/>
  </si>
  <si>
    <t>居　　留　　證</t>
    <phoneticPr fontId="3" type="noConversion"/>
  </si>
  <si>
    <t>合　　　　　計</t>
    <phoneticPr fontId="3" type="noConversion"/>
  </si>
  <si>
    <t>定　　居　　證</t>
    <phoneticPr fontId="3" type="noConversion"/>
  </si>
  <si>
    <t>居　　　　　留　　　　　證</t>
    <phoneticPr fontId="3" type="noConversion"/>
  </si>
  <si>
    <t>入出境許可證
（　探親、團聚　）</t>
    <phoneticPr fontId="3" type="noConversion"/>
  </si>
  <si>
    <r>
      <t>外　僑</t>
    </r>
    <r>
      <rPr>
        <sz val="12"/>
        <rFont val="新細明體"/>
        <family val="1"/>
        <charset val="136"/>
      </rPr>
      <t>　居　留</t>
    </r>
    <phoneticPr fontId="3" type="noConversion"/>
  </si>
  <si>
    <t>歸化（取得）國籍</t>
    <phoneticPr fontId="3" type="noConversion"/>
  </si>
  <si>
    <t>港　澳　地　區　配　偶</t>
    <phoneticPr fontId="3" type="noConversion"/>
  </si>
  <si>
    <t>大　陸　地　區　配　偶</t>
    <phoneticPr fontId="3" type="noConversion"/>
  </si>
  <si>
    <t>區域別</t>
    <phoneticPr fontId="3" type="noConversion"/>
  </si>
  <si>
    <t>大　陸　、　港　澳　地　區　配　偶</t>
    <phoneticPr fontId="3" type="noConversion"/>
  </si>
  <si>
    <t>外　裔　、　外　籍　配　偶</t>
    <phoneticPr fontId="3" type="noConversion"/>
  </si>
  <si>
    <t>總　計</t>
    <phoneticPr fontId="3" type="noConversion"/>
  </si>
  <si>
    <t>單位：人</t>
    <phoneticPr fontId="3" type="noConversion"/>
  </si>
  <si>
    <t>76年1月至107年06月底</t>
    <phoneticPr fontId="3" type="noConversion"/>
  </si>
  <si>
    <t>各縣市外裔、外籍配偶人數與大陸（含港澳）配偶人數按證件分（續）</t>
    <phoneticPr fontId="3" type="noConversion"/>
  </si>
  <si>
    <t>各縣市外裔、外籍配偶人數與大陸（含港澳）配偶人數按證件分</t>
    <phoneticPr fontId="3"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</si>
  <si>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3" type="noConversion"/>
  </si>
  <si>
    <t>　　　2.本表大陸、港澳地區配偶係指向本部移民署申請入境之人數。</t>
    <phoneticPr fontId="3" type="noConversion"/>
  </si>
  <si>
    <t>說明：1.本表外裔配偶係指外國籍者歸化（取得）我國國籍人數，外籍配偶係指外僑居留者持有效外僑居留證及永久居留證人數。</t>
    <phoneticPr fontId="3" type="noConversion"/>
  </si>
  <si>
    <t>資料來源：本部移民署與戶政司。</t>
    <phoneticPr fontId="3" type="noConversion"/>
  </si>
  <si>
    <t>未　詳</t>
    <phoneticPr fontId="3" type="noConversion"/>
  </si>
  <si>
    <t>桃園市</t>
    <phoneticPr fontId="3" type="noConversion"/>
  </si>
  <si>
    <t>％</t>
    <phoneticPr fontId="3" type="noConversion"/>
  </si>
  <si>
    <t>人  數</t>
    <phoneticPr fontId="3" type="noConversion"/>
  </si>
  <si>
    <t>港澳地區</t>
    <phoneticPr fontId="3" type="noConversion"/>
  </si>
  <si>
    <t>大陸地區</t>
    <phoneticPr fontId="3" type="noConversion"/>
  </si>
  <si>
    <t>合　　　計</t>
    <phoneticPr fontId="3" type="noConversion"/>
  </si>
  <si>
    <t>其他國家</t>
    <phoneticPr fontId="3" type="noConversion"/>
  </si>
  <si>
    <t>韓　　　國</t>
    <phoneticPr fontId="3" type="noConversion"/>
  </si>
  <si>
    <t>日　　　本</t>
    <phoneticPr fontId="3" type="noConversion"/>
  </si>
  <si>
    <t>柬　埔　寨</t>
    <phoneticPr fontId="3" type="noConversion"/>
  </si>
  <si>
    <t>菲　律　賓</t>
    <phoneticPr fontId="3" type="noConversion"/>
  </si>
  <si>
    <t>泰　　　國</t>
    <phoneticPr fontId="3" type="noConversion"/>
  </si>
  <si>
    <t>印　　　尼</t>
    <phoneticPr fontId="3" type="noConversion"/>
  </si>
  <si>
    <t>越　　　南</t>
    <phoneticPr fontId="3" type="noConversion"/>
  </si>
  <si>
    <t>大陸、港澳地區配偶</t>
    <phoneticPr fontId="3" type="noConversion"/>
  </si>
  <si>
    <t>外　　　裔　　、　　外　　　籍　　　配　　　偶　　（　原　　屬　）　　國　　　籍</t>
    <phoneticPr fontId="3" type="noConversion"/>
  </si>
  <si>
    <t>區域別</t>
    <phoneticPr fontId="3" type="noConversion"/>
  </si>
  <si>
    <t>單位：人；％</t>
    <phoneticPr fontId="3" type="noConversion"/>
  </si>
  <si>
    <t>各縣市外裔、外籍配偶人數按國籍分與大陸（含港澳）配偶人數</t>
    <phoneticPr fontId="3"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</si>
  <si>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3" type="noConversion"/>
  </si>
  <si>
    <t>資料來源：本部移民署與戶政司。</t>
    <phoneticPr fontId="3" type="noConversion"/>
  </si>
  <si>
    <t>桃園市</t>
    <phoneticPr fontId="3" type="noConversion"/>
  </si>
  <si>
    <t>總　計</t>
    <phoneticPr fontId="3" type="noConversion"/>
  </si>
  <si>
    <t>女</t>
    <phoneticPr fontId="3" type="noConversion"/>
  </si>
  <si>
    <t>男</t>
    <phoneticPr fontId="3" type="noConversion"/>
  </si>
  <si>
    <t>計</t>
    <phoneticPr fontId="3" type="noConversion"/>
  </si>
  <si>
    <t>其他國家</t>
    <phoneticPr fontId="3" type="noConversion"/>
  </si>
  <si>
    <t>韓　　　國</t>
    <phoneticPr fontId="3" type="noConversion"/>
  </si>
  <si>
    <t>日　　　本</t>
    <phoneticPr fontId="3" type="noConversion"/>
  </si>
  <si>
    <t>柬　埔　寨</t>
    <phoneticPr fontId="3" type="noConversion"/>
  </si>
  <si>
    <t>菲　律　賓</t>
    <phoneticPr fontId="3" type="noConversion"/>
  </si>
  <si>
    <t>泰　　　國</t>
    <phoneticPr fontId="3" type="noConversion"/>
  </si>
  <si>
    <t>印　　　尼</t>
    <phoneticPr fontId="3" type="noConversion"/>
  </si>
  <si>
    <t>越　　　南</t>
    <phoneticPr fontId="3" type="noConversion"/>
  </si>
  <si>
    <t>合　　　計</t>
    <phoneticPr fontId="3" type="noConversion"/>
  </si>
  <si>
    <t>外　　　裔　　、　　外　　　籍　　　配　　　偶　　（　原　　屬　）　　國　　　籍</t>
    <phoneticPr fontId="3" type="noConversion"/>
  </si>
  <si>
    <t>區域別</t>
    <phoneticPr fontId="3" type="noConversion"/>
  </si>
  <si>
    <t>單位：人</t>
    <phoneticPr fontId="3" type="noConversion"/>
  </si>
  <si>
    <t>各縣市外裔、外籍配偶人數按性別及原屬國籍分</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</si>
</sst>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_);[Red]\(#,##0\)"/>
    <numFmt numFmtId="177" formatCode="#,##0;\-#,##0;&quot;－&quot;"/>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sz val="9"/>
      <name val="新細明體"/>
      <family val="1"/>
      <charset val="136"/>
    </font>
    <font>
      <sz val="12"/>
      <color indexed="10"/>
      <name val="新細明體"/>
      <family val="1"/>
      <charset val="136"/>
    </font>
    <font>
      <sz val="12"/>
      <color theme="4"/>
      <name val="新細明體"/>
      <family val="1"/>
      <charset val="136"/>
    </font>
    <font>
      <sz val="12"/>
      <color theme="1"/>
      <name val="新細明體"/>
      <family val="1"/>
      <charset val="136"/>
    </font>
    <font>
      <b/>
      <sz val="18"/>
      <name val="標楷體"/>
      <family val="4"/>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32">
    <xf numFmtId="0" fontId="0" fillId="0" borderId="0" xfId="0"/>
    <xf numFmtId="0" fontId="1" fillId="0" borderId="0" xfId="2">
      <alignment vertical="center"/>
    </xf>
    <xf numFmtId="0" fontId="1" fillId="0" borderId="0" xfId="2" applyFont="1">
      <alignment vertical="center"/>
    </xf>
    <xf numFmtId="0" fontId="0" fillId="0" borderId="0" xfId="2" applyFont="1">
      <alignment vertical="center"/>
    </xf>
    <xf numFmtId="0" fontId="1" fillId="0" borderId="0" xfId="2" applyFont="1" applyAlignment="1">
      <alignment horizontal="right" vertical="center"/>
    </xf>
    <xf numFmtId="0" fontId="1" fillId="0" borderId="0" xfId="2" applyFont="1" applyFill="1" applyBorder="1" applyAlignment="1"/>
    <xf numFmtId="0" fontId="0" fillId="0" borderId="0" xfId="2" applyFont="1" applyFill="1" applyBorder="1" applyAlignment="1"/>
    <xf numFmtId="0" fontId="1" fillId="0" borderId="1" xfId="2" applyFont="1" applyBorder="1" applyAlignment="1">
      <alignment horizontal="right" vertical="center"/>
    </xf>
    <xf numFmtId="0" fontId="1" fillId="0" borderId="1" xfId="2" applyFont="1" applyBorder="1">
      <alignment vertical="center"/>
    </xf>
    <xf numFmtId="176" fontId="0" fillId="0" borderId="1" xfId="0" applyNumberFormat="1" applyFont="1" applyBorder="1" applyAlignment="1">
      <alignment vertical="center"/>
    </xf>
    <xf numFmtId="0" fontId="1" fillId="0" borderId="0" xfId="2" applyFont="1" applyAlignment="1"/>
    <xf numFmtId="0" fontId="0" fillId="0" borderId="0" xfId="2" applyFont="1" applyAlignment="1">
      <alignment horizontal="right" vertical="center"/>
    </xf>
    <xf numFmtId="0" fontId="0" fillId="0" borderId="0" xfId="2" applyFont="1" applyAlignment="1"/>
    <xf numFmtId="176" fontId="0" fillId="0" borderId="2" xfId="0" applyNumberFormat="1" applyFont="1" applyBorder="1" applyAlignment="1">
      <alignment vertical="center"/>
    </xf>
    <xf numFmtId="177" fontId="1" fillId="0" borderId="3" xfId="2" applyNumberFormat="1" applyFont="1" applyBorder="1" applyAlignment="1"/>
    <xf numFmtId="3" fontId="1" fillId="0" borderId="2" xfId="2" applyNumberFormat="1" applyFont="1" applyBorder="1" applyAlignment="1"/>
    <xf numFmtId="177" fontId="1" fillId="0" borderId="2" xfId="2" applyNumberFormat="1" applyFont="1" applyBorder="1" applyAlignment="1"/>
    <xf numFmtId="0" fontId="1" fillId="0" borderId="4" xfId="2" applyFont="1" applyBorder="1" applyAlignment="1">
      <alignment horizontal="center"/>
    </xf>
    <xf numFmtId="3" fontId="1" fillId="0" borderId="5" xfId="2" applyNumberFormat="1" applyFont="1" applyBorder="1" applyAlignment="1"/>
    <xf numFmtId="176" fontId="0" fillId="0" borderId="3" xfId="0" applyNumberFormat="1" applyFont="1" applyBorder="1" applyAlignment="1">
      <alignment vertical="center"/>
    </xf>
    <xf numFmtId="177" fontId="1" fillId="0" borderId="6" xfId="2" applyNumberFormat="1" applyFont="1" applyBorder="1" applyAlignment="1"/>
    <xf numFmtId="176" fontId="0" fillId="0" borderId="3" xfId="0" applyNumberFormat="1" applyFont="1" applyBorder="1" applyAlignment="1"/>
    <xf numFmtId="0" fontId="1" fillId="0" borderId="0" xfId="2" applyFont="1" applyBorder="1" applyAlignment="1">
      <alignment horizontal="center"/>
    </xf>
    <xf numFmtId="0" fontId="1" fillId="0" borderId="0" xfId="2" applyFont="1" applyAlignment="1">
      <alignment horizontal="center"/>
    </xf>
    <xf numFmtId="0" fontId="0" fillId="0" borderId="0" xfId="2" applyFont="1" applyAlignment="1">
      <alignment horizontal="center"/>
    </xf>
    <xf numFmtId="176" fontId="0" fillId="0" borderId="7" xfId="0" applyNumberFormat="1" applyFont="1" applyBorder="1" applyAlignment="1"/>
    <xf numFmtId="177" fontId="1" fillId="0" borderId="8" xfId="2" applyNumberFormat="1" applyFont="1" applyBorder="1" applyAlignment="1"/>
    <xf numFmtId="0" fontId="5" fillId="0" borderId="9" xfId="2" applyFont="1" applyBorder="1" applyAlignment="1">
      <alignment horizontal="center" vertical="center"/>
    </xf>
    <xf numFmtId="0" fontId="5" fillId="0" borderId="1" xfId="2" applyFont="1" applyBorder="1" applyAlignment="1">
      <alignment horizontal="center" vertical="center"/>
    </xf>
    <xf numFmtId="0" fontId="1" fillId="0" borderId="1" xfId="2" applyFont="1" applyBorder="1" applyAlignment="1">
      <alignment horizontal="center" vertical="center"/>
    </xf>
    <xf numFmtId="0" fontId="1" fillId="0" borderId="10" xfId="2" applyFont="1" applyBorder="1" applyAlignment="1">
      <alignment horizontal="center" vertical="center"/>
    </xf>
    <xf numFmtId="0" fontId="1" fillId="0" borderId="9" xfId="2" applyFont="1" applyBorder="1" applyAlignment="1">
      <alignment horizontal="center" vertical="center"/>
    </xf>
    <xf numFmtId="0" fontId="1" fillId="0" borderId="1" xfId="2" applyFont="1" applyBorder="1" applyAlignment="1">
      <alignment horizontal="center" vertical="center"/>
    </xf>
    <xf numFmtId="0" fontId="1" fillId="0" borderId="11" xfId="2" applyFont="1" applyBorder="1" applyAlignment="1">
      <alignment horizontal="center" vertical="center"/>
    </xf>
    <xf numFmtId="0" fontId="1" fillId="0" borderId="5" xfId="2" applyFont="1" applyBorder="1" applyAlignment="1">
      <alignment horizontal="center" vertical="center"/>
    </xf>
    <xf numFmtId="0" fontId="1" fillId="0" borderId="4"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xf>
    <xf numFmtId="0" fontId="1" fillId="0" borderId="13" xfId="2" applyFont="1" applyBorder="1" applyAlignment="1">
      <alignment horizontal="center" vertical="center"/>
    </xf>
    <xf numFmtId="0" fontId="1" fillId="0" borderId="8" xfId="2" applyFont="1" applyBorder="1" applyAlignment="1">
      <alignment horizontal="center" vertical="center"/>
    </xf>
    <xf numFmtId="0" fontId="1" fillId="0" borderId="14" xfId="2" applyFont="1" applyBorder="1" applyAlignment="1">
      <alignment horizontal="center" vertical="center"/>
    </xf>
    <xf numFmtId="0" fontId="1" fillId="0" borderId="8" xfId="2" applyFont="1" applyBorder="1" applyAlignment="1">
      <alignment horizontal="center" vertical="center" wrapText="1"/>
    </xf>
    <xf numFmtId="0" fontId="1" fillId="0" borderId="11" xfId="2" applyFont="1" applyBorder="1" applyAlignment="1">
      <alignment horizontal="right" vertical="center"/>
    </xf>
    <xf numFmtId="0" fontId="0" fillId="0" borderId="11" xfId="2" applyFont="1" applyBorder="1" applyAlignment="1">
      <alignment horizontal="center" vertical="center"/>
    </xf>
    <xf numFmtId="0" fontId="1" fillId="0" borderId="11" xfId="2" applyFont="1" applyBorder="1">
      <alignment vertical="center"/>
    </xf>
    <xf numFmtId="0" fontId="6" fillId="0" borderId="11" xfId="2" applyFont="1" applyBorder="1" applyAlignment="1">
      <alignment horizontal="center" vertical="center"/>
    </xf>
    <xf numFmtId="0" fontId="7" fillId="0" borderId="0" xfId="2" applyFont="1" applyAlignment="1">
      <alignment horizontal="center" vertical="top"/>
    </xf>
    <xf numFmtId="0" fontId="7" fillId="0" borderId="0" xfId="2" applyFont="1" applyAlignment="1">
      <alignment vertical="top"/>
    </xf>
    <xf numFmtId="0" fontId="1" fillId="0" borderId="0" xfId="3">
      <alignment vertical="center"/>
    </xf>
    <xf numFmtId="0" fontId="1" fillId="0" borderId="0" xfId="3" applyFont="1" applyBorder="1">
      <alignment vertical="center"/>
    </xf>
    <xf numFmtId="0" fontId="1" fillId="0" borderId="0" xfId="3" applyFont="1">
      <alignment vertical="center"/>
    </xf>
    <xf numFmtId="0" fontId="1" fillId="0" borderId="0" xfId="3" applyFont="1" applyBorder="1" applyAlignment="1">
      <alignment horizontal="right" vertical="center"/>
    </xf>
    <xf numFmtId="44" fontId="1" fillId="0" borderId="0" xfId="1" applyFont="1" applyAlignment="1">
      <alignment vertical="center"/>
    </xf>
    <xf numFmtId="0" fontId="0" fillId="0" borderId="0" xfId="2" applyFont="1" applyBorder="1" applyAlignment="1"/>
    <xf numFmtId="0" fontId="1" fillId="0" borderId="0" xfId="3" applyAlignment="1">
      <alignment vertical="top"/>
    </xf>
    <xf numFmtId="4" fontId="1" fillId="0" borderId="5" xfId="3" applyNumberFormat="1" applyBorder="1" applyAlignment="1"/>
    <xf numFmtId="3" fontId="1" fillId="0" borderId="2" xfId="3" applyNumberFormat="1" applyBorder="1" applyAlignment="1"/>
    <xf numFmtId="4" fontId="1" fillId="0" borderId="2" xfId="3" applyNumberFormat="1" applyBorder="1" applyAlignment="1"/>
    <xf numFmtId="0" fontId="1" fillId="0" borderId="4" xfId="3" applyBorder="1" applyAlignment="1">
      <alignment horizontal="center"/>
    </xf>
    <xf numFmtId="178" fontId="1" fillId="0" borderId="6" xfId="3" applyNumberFormat="1" applyBorder="1" applyAlignment="1"/>
    <xf numFmtId="177" fontId="1" fillId="0" borderId="6" xfId="0" applyNumberFormat="1" applyFont="1" applyBorder="1" applyAlignment="1"/>
    <xf numFmtId="178" fontId="1" fillId="0" borderId="3" xfId="3" applyNumberFormat="1" applyBorder="1" applyAlignment="1"/>
    <xf numFmtId="177" fontId="0" fillId="0" borderId="6" xfId="0" applyNumberFormat="1" applyBorder="1" applyAlignment="1"/>
    <xf numFmtId="177" fontId="1" fillId="0" borderId="3" xfId="3" applyNumberFormat="1" applyFont="1" applyBorder="1" applyAlignment="1"/>
    <xf numFmtId="177" fontId="1" fillId="0" borderId="3" xfId="3" applyNumberFormat="1" applyBorder="1" applyAlignment="1"/>
    <xf numFmtId="0" fontId="1" fillId="0" borderId="0" xfId="3" applyAlignment="1">
      <alignment horizontal="center"/>
    </xf>
    <xf numFmtId="0" fontId="1" fillId="0" borderId="0" xfId="3" applyFont="1" applyAlignment="1">
      <alignment horizontal="center"/>
    </xf>
    <xf numFmtId="178" fontId="1" fillId="0" borderId="8" xfId="3" applyNumberFormat="1" applyBorder="1" applyAlignment="1"/>
    <xf numFmtId="177" fontId="0" fillId="0" borderId="3" xfId="0" applyNumberFormat="1" applyBorder="1" applyAlignment="1"/>
    <xf numFmtId="178" fontId="1" fillId="0" borderId="7" xfId="3" applyNumberFormat="1" applyBorder="1" applyAlignment="1"/>
    <xf numFmtId="0" fontId="0" fillId="0" borderId="9" xfId="0" applyBorder="1" applyAlignment="1">
      <alignment horizontal="center" vertical="center"/>
    </xf>
    <xf numFmtId="0" fontId="0" fillId="0" borderId="1" xfId="0" applyBorder="1" applyAlignment="1">
      <alignment horizontal="center" vertical="center"/>
    </xf>
    <xf numFmtId="0" fontId="1" fillId="0" borderId="9" xfId="3" applyBorder="1" applyAlignment="1">
      <alignment horizontal="center" vertical="center"/>
    </xf>
    <xf numFmtId="0" fontId="1" fillId="0" borderId="1" xfId="3" applyBorder="1" applyAlignment="1">
      <alignment horizontal="center" vertical="center"/>
    </xf>
    <xf numFmtId="0" fontId="1" fillId="0" borderId="2" xfId="3" applyBorder="1" applyAlignment="1">
      <alignment horizontal="center" vertical="center"/>
    </xf>
    <xf numFmtId="0" fontId="1" fillId="0" borderId="10" xfId="3"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 fillId="0" borderId="4" xfId="3" applyBorder="1" applyAlignment="1">
      <alignment horizontal="center" vertical="center"/>
    </xf>
    <xf numFmtId="0" fontId="1" fillId="0" borderId="5" xfId="3" applyBorder="1" applyAlignment="1">
      <alignment horizontal="center" vertical="center"/>
    </xf>
    <xf numFmtId="0" fontId="1" fillId="0" borderId="4" xfId="3" applyFont="1" applyBorder="1" applyAlignment="1">
      <alignment horizontal="center" vertical="center"/>
    </xf>
    <xf numFmtId="0" fontId="1" fillId="0" borderId="5" xfId="3" applyFont="1" applyBorder="1" applyAlignment="1">
      <alignment horizontal="center" vertical="center"/>
    </xf>
    <xf numFmtId="0" fontId="1" fillId="0" borderId="3" xfId="3" applyBorder="1" applyAlignment="1">
      <alignment horizontal="center" vertical="center"/>
    </xf>
    <xf numFmtId="0" fontId="1" fillId="0" borderId="11" xfId="3"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1" fillId="0" borderId="14" xfId="3" applyBorder="1" applyAlignment="1">
      <alignment horizontal="center" vertical="center"/>
    </xf>
    <xf numFmtId="0" fontId="1" fillId="0" borderId="8" xfId="3" applyBorder="1" applyAlignment="1">
      <alignment horizontal="center" vertical="center"/>
    </xf>
    <xf numFmtId="0" fontId="1" fillId="0" borderId="14" xfId="3" applyFont="1" applyBorder="1" applyAlignment="1">
      <alignment horizontal="center" vertical="center"/>
    </xf>
    <xf numFmtId="0" fontId="1" fillId="0" borderId="8" xfId="3" applyFont="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1" fillId="0" borderId="13" xfId="3" applyFont="1" applyBorder="1" applyAlignment="1">
      <alignment horizontal="center" vertical="center"/>
    </xf>
    <xf numFmtId="0" fontId="1" fillId="0" borderId="7" xfId="3" applyBorder="1" applyAlignment="1">
      <alignment horizontal="center" vertical="center"/>
    </xf>
    <xf numFmtId="0" fontId="1" fillId="0" borderId="11" xfId="3" applyFont="1" applyBorder="1" applyAlignment="1">
      <alignment horizontal="center" vertical="center"/>
    </xf>
    <xf numFmtId="0" fontId="1" fillId="0" borderId="11" xfId="3" applyBorder="1" applyAlignment="1">
      <alignment horizontal="right" vertical="center"/>
    </xf>
    <xf numFmtId="0" fontId="1" fillId="0" borderId="11" xfId="3" applyBorder="1" applyAlignment="1">
      <alignment vertical="center"/>
    </xf>
    <xf numFmtId="0" fontId="1" fillId="0" borderId="11" xfId="3" applyFont="1" applyBorder="1" applyAlignment="1">
      <alignment vertical="center"/>
    </xf>
    <xf numFmtId="0" fontId="1" fillId="0" borderId="11" xfId="3" applyBorder="1">
      <alignment vertical="center"/>
    </xf>
    <xf numFmtId="0" fontId="7" fillId="0" borderId="0" xfId="3" applyFont="1" applyAlignment="1">
      <alignment horizontal="center" vertical="top"/>
    </xf>
    <xf numFmtId="0" fontId="1" fillId="0" borderId="0" xfId="4">
      <alignment vertical="center"/>
    </xf>
    <xf numFmtId="0" fontId="1" fillId="0" borderId="0" xfId="4" applyBorder="1">
      <alignment vertical="center"/>
    </xf>
    <xf numFmtId="0" fontId="1" fillId="0" borderId="0" xfId="3" applyFont="1" applyFill="1" applyBorder="1" applyAlignment="1">
      <alignment vertical="top" wrapText="1"/>
    </xf>
    <xf numFmtId="0" fontId="1" fillId="0" borderId="0" xfId="4" applyAlignment="1">
      <alignment vertical="top"/>
    </xf>
    <xf numFmtId="177" fontId="1" fillId="0" borderId="5" xfId="4" applyNumberFormat="1" applyBorder="1" applyAlignment="1">
      <alignment vertical="top"/>
    </xf>
    <xf numFmtId="177" fontId="1" fillId="0" borderId="2" xfId="4" applyNumberFormat="1" applyBorder="1" applyAlignment="1">
      <alignment vertical="top"/>
    </xf>
    <xf numFmtId="0" fontId="1" fillId="0" borderId="11" xfId="4" applyBorder="1" applyAlignment="1">
      <alignment horizontal="center" vertical="top"/>
    </xf>
    <xf numFmtId="177" fontId="1" fillId="0" borderId="6" xfId="4" applyNumberFormat="1" applyBorder="1" applyAlignment="1"/>
    <xf numFmtId="177" fontId="1" fillId="0" borderId="3" xfId="4" applyNumberFormat="1" applyBorder="1" applyAlignment="1"/>
    <xf numFmtId="0" fontId="1" fillId="0" borderId="0" xfId="4" applyAlignment="1">
      <alignment horizontal="center"/>
    </xf>
    <xf numFmtId="0" fontId="1" fillId="0" borderId="0" xfId="4" applyFont="1" applyAlignment="1">
      <alignment horizontal="center"/>
    </xf>
    <xf numFmtId="0" fontId="9" fillId="0" borderId="0" xfId="4" applyFont="1">
      <alignment vertical="center"/>
    </xf>
    <xf numFmtId="177" fontId="1" fillId="0" borderId="8" xfId="4" applyNumberFormat="1" applyBorder="1" applyAlignment="1"/>
    <xf numFmtId="0" fontId="1" fillId="0" borderId="0" xfId="4" applyFont="1">
      <alignment vertical="center"/>
    </xf>
    <xf numFmtId="0" fontId="1" fillId="0" borderId="9" xfId="4" applyFont="1" applyBorder="1" applyAlignment="1">
      <alignment horizontal="center" vertical="center"/>
    </xf>
    <xf numFmtId="0" fontId="1" fillId="0" borderId="1" xfId="4" applyFont="1" applyBorder="1" applyAlignment="1">
      <alignment horizontal="center" vertical="center"/>
    </xf>
    <xf numFmtId="0" fontId="1" fillId="0" borderId="10" xfId="4" applyFont="1" applyBorder="1" applyAlignment="1">
      <alignment horizontal="center" vertical="center"/>
    </xf>
    <xf numFmtId="0" fontId="1" fillId="0" borderId="11" xfId="4" applyFont="1"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xf numFmtId="0" fontId="1" fillId="0" borderId="13" xfId="4" applyFont="1" applyBorder="1" applyAlignment="1">
      <alignment horizontal="center" vertical="center"/>
    </xf>
    <xf numFmtId="0" fontId="1" fillId="0" borderId="8" xfId="4" applyFont="1" applyBorder="1" applyAlignment="1">
      <alignment horizontal="center" vertical="center"/>
    </xf>
    <xf numFmtId="0" fontId="1" fillId="0" borderId="14" xfId="4" applyFont="1" applyBorder="1" applyAlignment="1">
      <alignment horizontal="center" vertical="center"/>
    </xf>
    <xf numFmtId="0" fontId="1" fillId="0" borderId="9" xfId="4" applyFont="1" applyBorder="1" applyAlignment="1">
      <alignment horizontal="center" vertical="center"/>
    </xf>
    <xf numFmtId="0" fontId="1" fillId="0" borderId="11" xfId="4" applyBorder="1" applyAlignment="1">
      <alignment horizontal="right" vertical="center"/>
    </xf>
    <xf numFmtId="0" fontId="1" fillId="0" borderId="11" xfId="4" applyBorder="1" applyAlignment="1">
      <alignment vertical="center"/>
    </xf>
    <xf numFmtId="0" fontId="1" fillId="0" borderId="11" xfId="4" applyBorder="1" applyAlignment="1">
      <alignment horizontal="center" vertical="center"/>
    </xf>
    <xf numFmtId="0" fontId="1" fillId="0" borderId="11" xfId="4" applyFont="1" applyBorder="1" applyAlignment="1">
      <alignment vertical="center"/>
    </xf>
    <xf numFmtId="0" fontId="1" fillId="0" borderId="11" xfId="4" applyBorder="1">
      <alignment vertical="center"/>
    </xf>
    <xf numFmtId="0" fontId="7" fillId="0" borderId="0" xfId="4" applyFont="1" applyAlignment="1">
      <alignment horizontal="center" vertical="top"/>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2806;&#31821;&#21450;&#22823;&#38520;&#37197;&#20598;&#20154;&#25976;\&#9678;&#22806;&#37197;&#20154;&#25976;&#32113;&#35336;&#34920;(15&#34399;&#21069;)\&#9678;&#9678;&#27599;&#26376;&#36039;&#35338;&#32068;&#25552;&#20379;&#20043;&#22577;&#34920;\107&#24180;6&#26376;\%23&#25142;&#25919;&#21496;&#20844;&#24335;106.01&#22806;&#31821;&#33287;&#22823;&#38520;&#37197;&#20598;&#35657;&#20214;&#210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籍"/>
      <sheetName val="歸化"/>
      <sheetName val="歸化~9208"/>
      <sheetName val="歸化9209~"/>
      <sheetName val="10411居留外籍"/>
      <sheetName val="歸化sex"/>
    </sheetNames>
    <sheetDataSet>
      <sheetData sheetId="0">
        <row r="8">
          <cell r="C8">
            <v>4342</v>
          </cell>
          <cell r="E8">
            <v>918</v>
          </cell>
          <cell r="G8">
            <v>1353</v>
          </cell>
          <cell r="I8">
            <v>730</v>
          </cell>
          <cell r="K8">
            <v>19</v>
          </cell>
          <cell r="M8">
            <v>947</v>
          </cell>
          <cell r="O8">
            <v>396</v>
          </cell>
          <cell r="Q8">
            <v>3818</v>
          </cell>
        </row>
        <row r="9">
          <cell r="C9">
            <v>1237</v>
          </cell>
          <cell r="E9">
            <v>377</v>
          </cell>
          <cell r="G9">
            <v>411</v>
          </cell>
          <cell r="I9">
            <v>291</v>
          </cell>
          <cell r="K9">
            <v>13</v>
          </cell>
          <cell r="M9">
            <v>1550</v>
          </cell>
          <cell r="O9">
            <v>412</v>
          </cell>
          <cell r="Q9">
            <v>4107</v>
          </cell>
        </row>
        <row r="10">
          <cell r="C10">
            <v>2777</v>
          </cell>
          <cell r="E10">
            <v>796</v>
          </cell>
          <cell r="G10">
            <v>1957</v>
          </cell>
          <cell r="I10">
            <v>713</v>
          </cell>
          <cell r="K10">
            <v>11</v>
          </cell>
          <cell r="M10">
            <v>384</v>
          </cell>
          <cell r="O10">
            <v>122</v>
          </cell>
          <cell r="Q10">
            <v>1350</v>
          </cell>
        </row>
        <row r="11">
          <cell r="C11">
            <v>2252</v>
          </cell>
          <cell r="E11">
            <v>429</v>
          </cell>
          <cell r="G11">
            <v>744</v>
          </cell>
          <cell r="I11">
            <v>375</v>
          </cell>
          <cell r="K11">
            <v>13</v>
          </cell>
          <cell r="M11">
            <v>481</v>
          </cell>
          <cell r="O11">
            <v>139</v>
          </cell>
          <cell r="Q11">
            <v>1740</v>
          </cell>
        </row>
        <row r="12">
          <cell r="C12">
            <v>1424</v>
          </cell>
          <cell r="E12">
            <v>155</v>
          </cell>
          <cell r="G12">
            <v>427</v>
          </cell>
          <cell r="I12">
            <v>200</v>
          </cell>
          <cell r="K12">
            <v>4</v>
          </cell>
          <cell r="M12">
            <v>235</v>
          </cell>
          <cell r="O12">
            <v>69</v>
          </cell>
          <cell r="Q12">
            <v>749</v>
          </cell>
        </row>
        <row r="13">
          <cell r="C13">
            <v>2240</v>
          </cell>
          <cell r="E13">
            <v>298</v>
          </cell>
          <cell r="G13">
            <v>467</v>
          </cell>
          <cell r="I13">
            <v>364</v>
          </cell>
          <cell r="K13">
            <v>11</v>
          </cell>
          <cell r="M13">
            <v>455</v>
          </cell>
          <cell r="O13">
            <v>137</v>
          </cell>
          <cell r="Q13">
            <v>1394</v>
          </cell>
        </row>
        <row r="14">
          <cell r="C14">
            <v>402</v>
          </cell>
          <cell r="E14">
            <v>68</v>
          </cell>
          <cell r="G14">
            <v>76</v>
          </cell>
          <cell r="I14">
            <v>40</v>
          </cell>
          <cell r="K14">
            <v>2</v>
          </cell>
          <cell r="M14">
            <v>40</v>
          </cell>
          <cell r="O14">
            <v>7</v>
          </cell>
          <cell r="Q14">
            <v>170</v>
          </cell>
        </row>
        <row r="15">
          <cell r="C15">
            <v>582</v>
          </cell>
          <cell r="E15">
            <v>191</v>
          </cell>
          <cell r="G15">
            <v>235</v>
          </cell>
          <cell r="I15">
            <v>200</v>
          </cell>
          <cell r="K15">
            <v>1</v>
          </cell>
          <cell r="M15">
            <v>82</v>
          </cell>
          <cell r="O15">
            <v>42</v>
          </cell>
          <cell r="Q15">
            <v>375</v>
          </cell>
        </row>
        <row r="16">
          <cell r="C16">
            <v>658</v>
          </cell>
          <cell r="E16">
            <v>199</v>
          </cell>
          <cell r="G16">
            <v>185</v>
          </cell>
          <cell r="I16">
            <v>132</v>
          </cell>
          <cell r="K16">
            <v>3</v>
          </cell>
          <cell r="M16">
            <v>31</v>
          </cell>
          <cell r="O16">
            <v>11</v>
          </cell>
          <cell r="Q16">
            <v>152</v>
          </cell>
        </row>
        <row r="17">
          <cell r="C17">
            <v>1366</v>
          </cell>
          <cell r="E17">
            <v>190</v>
          </cell>
          <cell r="G17">
            <v>400</v>
          </cell>
          <cell r="I17">
            <v>136</v>
          </cell>
          <cell r="K17">
            <v>8</v>
          </cell>
          <cell r="M17">
            <v>64</v>
          </cell>
          <cell r="O17">
            <v>23</v>
          </cell>
          <cell r="Q17">
            <v>253</v>
          </cell>
        </row>
        <row r="18">
          <cell r="C18">
            <v>509</v>
          </cell>
          <cell r="E18">
            <v>106</v>
          </cell>
          <cell r="G18">
            <v>114</v>
          </cell>
          <cell r="I18">
            <v>38</v>
          </cell>
          <cell r="K18">
            <v>4</v>
          </cell>
          <cell r="M18">
            <v>23</v>
          </cell>
          <cell r="O18">
            <v>4</v>
          </cell>
          <cell r="Q18">
            <v>150</v>
          </cell>
        </row>
        <row r="19">
          <cell r="C19">
            <v>739</v>
          </cell>
          <cell r="E19">
            <v>162</v>
          </cell>
          <cell r="G19">
            <v>159</v>
          </cell>
          <cell r="I19">
            <v>67</v>
          </cell>
          <cell r="K19">
            <v>2</v>
          </cell>
          <cell r="M19">
            <v>28</v>
          </cell>
          <cell r="O19">
            <v>13</v>
          </cell>
          <cell r="Q19">
            <v>128</v>
          </cell>
        </row>
        <row r="20">
          <cell r="C20">
            <v>483</v>
          </cell>
          <cell r="E20">
            <v>121</v>
          </cell>
          <cell r="G20">
            <v>90</v>
          </cell>
          <cell r="I20">
            <v>40</v>
          </cell>
          <cell r="K20">
            <v>3</v>
          </cell>
          <cell r="M20">
            <v>11</v>
          </cell>
          <cell r="O20">
            <v>3</v>
          </cell>
          <cell r="Q20">
            <v>83</v>
          </cell>
        </row>
        <row r="21">
          <cell r="C21">
            <v>760</v>
          </cell>
          <cell r="E21">
            <v>186</v>
          </cell>
          <cell r="G21">
            <v>138</v>
          </cell>
          <cell r="I21">
            <v>167</v>
          </cell>
          <cell r="K21">
            <v>6</v>
          </cell>
          <cell r="M21">
            <v>51</v>
          </cell>
          <cell r="O21">
            <v>12</v>
          </cell>
          <cell r="Q21">
            <v>249</v>
          </cell>
        </row>
        <row r="22">
          <cell r="C22">
            <v>134</v>
          </cell>
          <cell r="E22">
            <v>35</v>
          </cell>
          <cell r="G22">
            <v>20</v>
          </cell>
          <cell r="I22">
            <v>18</v>
          </cell>
          <cell r="K22">
            <v>0</v>
          </cell>
          <cell r="M22">
            <v>29</v>
          </cell>
          <cell r="O22">
            <v>3</v>
          </cell>
          <cell r="Q22">
            <v>113</v>
          </cell>
        </row>
        <row r="23">
          <cell r="C23">
            <v>169</v>
          </cell>
          <cell r="E23">
            <v>82</v>
          </cell>
          <cell r="G23">
            <v>51</v>
          </cell>
          <cell r="I23">
            <v>24</v>
          </cell>
          <cell r="K23">
            <v>7</v>
          </cell>
          <cell r="M23">
            <v>51</v>
          </cell>
          <cell r="O23">
            <v>14</v>
          </cell>
          <cell r="Q23">
            <v>186</v>
          </cell>
        </row>
        <row r="24">
          <cell r="C24">
            <v>54</v>
          </cell>
          <cell r="E24">
            <v>10</v>
          </cell>
          <cell r="G24">
            <v>0</v>
          </cell>
          <cell r="I24">
            <v>2</v>
          </cell>
          <cell r="K24">
            <v>1</v>
          </cell>
          <cell r="M24">
            <v>6</v>
          </cell>
          <cell r="O24">
            <v>1</v>
          </cell>
          <cell r="Q24">
            <v>23</v>
          </cell>
        </row>
        <row r="25">
          <cell r="C25">
            <v>338</v>
          </cell>
          <cell r="E25">
            <v>80</v>
          </cell>
          <cell r="G25">
            <v>92</v>
          </cell>
          <cell r="I25">
            <v>43</v>
          </cell>
          <cell r="K25">
            <v>3</v>
          </cell>
          <cell r="M25">
            <v>49</v>
          </cell>
          <cell r="O25">
            <v>16</v>
          </cell>
          <cell r="Q25">
            <v>195</v>
          </cell>
        </row>
        <row r="26">
          <cell r="C26">
            <v>347</v>
          </cell>
          <cell r="E26">
            <v>134</v>
          </cell>
          <cell r="G26">
            <v>122</v>
          </cell>
          <cell r="I26">
            <v>121</v>
          </cell>
          <cell r="K26">
            <v>0</v>
          </cell>
          <cell r="M26">
            <v>135</v>
          </cell>
          <cell r="O26">
            <v>57</v>
          </cell>
          <cell r="Q26">
            <v>413</v>
          </cell>
        </row>
        <row r="27">
          <cell r="C27">
            <v>141</v>
          </cell>
          <cell r="E27">
            <v>26</v>
          </cell>
          <cell r="G27">
            <v>30</v>
          </cell>
          <cell r="I27">
            <v>33</v>
          </cell>
          <cell r="K27">
            <v>0</v>
          </cell>
          <cell r="M27">
            <v>27</v>
          </cell>
          <cell r="O27">
            <v>8</v>
          </cell>
          <cell r="Q27">
            <v>101</v>
          </cell>
        </row>
        <row r="28">
          <cell r="C28">
            <v>23</v>
          </cell>
          <cell r="E28">
            <v>5</v>
          </cell>
          <cell r="G28">
            <v>4</v>
          </cell>
          <cell r="I28">
            <v>0</v>
          </cell>
          <cell r="K28">
            <v>0</v>
          </cell>
          <cell r="M28">
            <v>4</v>
          </cell>
          <cell r="O28">
            <v>1</v>
          </cell>
          <cell r="Q28">
            <v>16</v>
          </cell>
        </row>
        <row r="29">
          <cell r="C29">
            <v>16</v>
          </cell>
          <cell r="E29">
            <v>3</v>
          </cell>
          <cell r="G29">
            <v>1</v>
          </cell>
          <cell r="I29">
            <v>1</v>
          </cell>
          <cell r="K29">
            <v>0</v>
          </cell>
          <cell r="M29">
            <v>0</v>
          </cell>
          <cell r="O29">
            <v>0</v>
          </cell>
          <cell r="Q29">
            <v>2</v>
          </cell>
        </row>
      </sheetData>
      <sheetData sheetId="1">
        <row r="8">
          <cell r="C8">
            <v>13703</v>
          </cell>
          <cell r="E8">
            <v>2791</v>
          </cell>
          <cell r="G8">
            <v>290</v>
          </cell>
          <cell r="I8">
            <v>833</v>
          </cell>
          <cell r="K8">
            <v>420</v>
          </cell>
          <cell r="M8">
            <v>21</v>
          </cell>
          <cell r="O8">
            <v>52</v>
          </cell>
          <cell r="Q8">
            <v>1200</v>
          </cell>
        </row>
        <row r="9">
          <cell r="C9">
            <v>4288</v>
          </cell>
          <cell r="E9">
            <v>742</v>
          </cell>
          <cell r="G9">
            <v>83</v>
          </cell>
          <cell r="I9">
            <v>334</v>
          </cell>
          <cell r="K9">
            <v>175</v>
          </cell>
          <cell r="M9">
            <v>46</v>
          </cell>
          <cell r="O9">
            <v>50</v>
          </cell>
          <cell r="Q9">
            <v>459</v>
          </cell>
        </row>
        <row r="10">
          <cell r="C10">
            <v>7826</v>
          </cell>
          <cell r="E10">
            <v>3975</v>
          </cell>
          <cell r="G10">
            <v>378</v>
          </cell>
          <cell r="I10">
            <v>1029</v>
          </cell>
          <cell r="K10">
            <v>289</v>
          </cell>
          <cell r="M10">
            <v>5</v>
          </cell>
          <cell r="O10">
            <v>9</v>
          </cell>
          <cell r="Q10">
            <v>484</v>
          </cell>
        </row>
        <row r="11">
          <cell r="C11">
            <v>8489</v>
          </cell>
          <cell r="E11">
            <v>1884</v>
          </cell>
          <cell r="G11">
            <v>120</v>
          </cell>
          <cell r="I11">
            <v>491</v>
          </cell>
          <cell r="K11">
            <v>734</v>
          </cell>
          <cell r="M11">
            <v>32</v>
          </cell>
          <cell r="O11">
            <v>13</v>
          </cell>
          <cell r="Q11">
            <v>241</v>
          </cell>
        </row>
        <row r="12">
          <cell r="C12">
            <v>6630</v>
          </cell>
          <cell r="E12">
            <v>926</v>
          </cell>
          <cell r="G12">
            <v>88</v>
          </cell>
          <cell r="I12">
            <v>271</v>
          </cell>
          <cell r="K12">
            <v>325</v>
          </cell>
          <cell r="M12">
            <v>2</v>
          </cell>
          <cell r="O12">
            <v>7</v>
          </cell>
          <cell r="Q12">
            <v>83</v>
          </cell>
        </row>
        <row r="13">
          <cell r="C13">
            <v>9634</v>
          </cell>
          <cell r="E13">
            <v>1811</v>
          </cell>
          <cell r="G13">
            <v>144</v>
          </cell>
          <cell r="I13">
            <v>585</v>
          </cell>
          <cell r="K13">
            <v>429</v>
          </cell>
          <cell r="M13">
            <v>11</v>
          </cell>
          <cell r="O13">
            <v>25</v>
          </cell>
          <cell r="Q13">
            <v>168</v>
          </cell>
        </row>
        <row r="14">
          <cell r="C14">
            <v>1914</v>
          </cell>
          <cell r="E14">
            <v>387</v>
          </cell>
          <cell r="G14">
            <v>39</v>
          </cell>
          <cell r="I14">
            <v>54</v>
          </cell>
          <cell r="K14">
            <v>130</v>
          </cell>
          <cell r="M14">
            <v>4</v>
          </cell>
          <cell r="O14">
            <v>2</v>
          </cell>
          <cell r="Q14">
            <v>40</v>
          </cell>
        </row>
        <row r="15">
          <cell r="C15">
            <v>1873</v>
          </cell>
          <cell r="E15">
            <v>2248</v>
          </cell>
          <cell r="G15">
            <v>80</v>
          </cell>
          <cell r="I15">
            <v>370</v>
          </cell>
          <cell r="K15">
            <v>51</v>
          </cell>
          <cell r="M15">
            <v>4</v>
          </cell>
          <cell r="O15">
            <v>0</v>
          </cell>
          <cell r="Q15">
            <v>125</v>
          </cell>
        </row>
        <row r="16">
          <cell r="C16">
            <v>2461</v>
          </cell>
          <cell r="E16">
            <v>1717</v>
          </cell>
          <cell r="G16">
            <v>82</v>
          </cell>
          <cell r="I16">
            <v>164</v>
          </cell>
          <cell r="K16">
            <v>68</v>
          </cell>
          <cell r="M16">
            <v>0</v>
          </cell>
          <cell r="O16">
            <v>0</v>
          </cell>
          <cell r="Q16">
            <v>76</v>
          </cell>
        </row>
        <row r="17">
          <cell r="C17">
            <v>5741</v>
          </cell>
          <cell r="E17">
            <v>1567</v>
          </cell>
          <cell r="G17">
            <v>96</v>
          </cell>
          <cell r="I17">
            <v>275</v>
          </cell>
          <cell r="K17">
            <v>404</v>
          </cell>
          <cell r="M17">
            <v>2</v>
          </cell>
          <cell r="O17">
            <v>0</v>
          </cell>
          <cell r="Q17">
            <v>66</v>
          </cell>
        </row>
        <row r="18">
          <cell r="C18">
            <v>2830</v>
          </cell>
          <cell r="E18">
            <v>817</v>
          </cell>
          <cell r="G18">
            <v>59</v>
          </cell>
          <cell r="I18">
            <v>84</v>
          </cell>
          <cell r="K18">
            <v>223</v>
          </cell>
          <cell r="M18">
            <v>1</v>
          </cell>
          <cell r="O18">
            <v>0</v>
          </cell>
          <cell r="Q18">
            <v>36</v>
          </cell>
        </row>
        <row r="19">
          <cell r="C19">
            <v>3664</v>
          </cell>
          <cell r="E19">
            <v>1671</v>
          </cell>
          <cell r="G19">
            <v>58</v>
          </cell>
          <cell r="I19">
            <v>100</v>
          </cell>
          <cell r="K19">
            <v>258</v>
          </cell>
          <cell r="M19">
            <v>0</v>
          </cell>
          <cell r="O19">
            <v>2</v>
          </cell>
          <cell r="Q19">
            <v>38</v>
          </cell>
        </row>
        <row r="20">
          <cell r="C20">
            <v>3298</v>
          </cell>
          <cell r="E20">
            <v>1073</v>
          </cell>
          <cell r="G20">
            <v>49</v>
          </cell>
          <cell r="I20">
            <v>88</v>
          </cell>
          <cell r="K20">
            <v>164</v>
          </cell>
          <cell r="M20">
            <v>1</v>
          </cell>
          <cell r="O20">
            <v>0</v>
          </cell>
          <cell r="Q20">
            <v>35</v>
          </cell>
        </row>
        <row r="21">
          <cell r="C21">
            <v>4162</v>
          </cell>
          <cell r="E21">
            <v>1536</v>
          </cell>
          <cell r="G21">
            <v>65</v>
          </cell>
          <cell r="I21">
            <v>631</v>
          </cell>
          <cell r="K21">
            <v>234</v>
          </cell>
          <cell r="M21">
            <v>2</v>
          </cell>
          <cell r="O21">
            <v>0</v>
          </cell>
          <cell r="Q21">
            <v>54</v>
          </cell>
        </row>
        <row r="22">
          <cell r="C22">
            <v>850</v>
          </cell>
          <cell r="E22">
            <v>225</v>
          </cell>
          <cell r="G22">
            <v>11</v>
          </cell>
          <cell r="I22">
            <v>65</v>
          </cell>
          <cell r="K22">
            <v>42</v>
          </cell>
          <cell r="M22">
            <v>2</v>
          </cell>
          <cell r="O22">
            <v>1</v>
          </cell>
          <cell r="Q22">
            <v>12</v>
          </cell>
        </row>
        <row r="23">
          <cell r="C23">
            <v>944</v>
          </cell>
          <cell r="E23">
            <v>458</v>
          </cell>
          <cell r="G23">
            <v>13</v>
          </cell>
          <cell r="I23">
            <v>44</v>
          </cell>
          <cell r="K23">
            <v>57</v>
          </cell>
          <cell r="M23">
            <v>1</v>
          </cell>
          <cell r="O23">
            <v>2</v>
          </cell>
          <cell r="Q23">
            <v>34</v>
          </cell>
        </row>
        <row r="24">
          <cell r="C24">
            <v>517</v>
          </cell>
          <cell r="E24">
            <v>308</v>
          </cell>
          <cell r="G24">
            <v>0</v>
          </cell>
          <cell r="I24">
            <v>6</v>
          </cell>
          <cell r="K24">
            <v>41</v>
          </cell>
          <cell r="M24">
            <v>1</v>
          </cell>
          <cell r="O24">
            <v>0</v>
          </cell>
          <cell r="Q24">
            <v>4</v>
          </cell>
        </row>
        <row r="25">
          <cell r="C25">
            <v>1418</v>
          </cell>
          <cell r="E25">
            <v>218</v>
          </cell>
          <cell r="G25">
            <v>27</v>
          </cell>
          <cell r="I25">
            <v>57</v>
          </cell>
          <cell r="K25">
            <v>64</v>
          </cell>
          <cell r="M25">
            <v>1</v>
          </cell>
          <cell r="O25">
            <v>13</v>
          </cell>
          <cell r="Q25">
            <v>39</v>
          </cell>
        </row>
        <row r="26">
          <cell r="C26">
            <v>1074</v>
          </cell>
          <cell r="E26">
            <v>561</v>
          </cell>
          <cell r="G26">
            <v>31</v>
          </cell>
          <cell r="I26">
            <v>154</v>
          </cell>
          <cell r="K26">
            <v>23</v>
          </cell>
          <cell r="M26">
            <v>4</v>
          </cell>
          <cell r="O26">
            <v>3</v>
          </cell>
          <cell r="Q26">
            <v>57</v>
          </cell>
        </row>
        <row r="27">
          <cell r="C27">
            <v>785</v>
          </cell>
          <cell r="E27">
            <v>169</v>
          </cell>
          <cell r="G27">
            <v>9</v>
          </cell>
          <cell r="I27">
            <v>33</v>
          </cell>
          <cell r="K27">
            <v>63</v>
          </cell>
          <cell r="M27">
            <v>2</v>
          </cell>
          <cell r="O27">
            <v>2</v>
          </cell>
          <cell r="Q27">
            <v>15</v>
          </cell>
        </row>
        <row r="28">
          <cell r="C28">
            <v>154</v>
          </cell>
          <cell r="E28">
            <v>110</v>
          </cell>
          <cell r="G28">
            <v>1</v>
          </cell>
          <cell r="I28">
            <v>4</v>
          </cell>
          <cell r="K28">
            <v>3</v>
          </cell>
          <cell r="M28">
            <v>1</v>
          </cell>
          <cell r="O28">
            <v>0</v>
          </cell>
          <cell r="Q28">
            <v>5</v>
          </cell>
        </row>
        <row r="29">
          <cell r="C29">
            <v>29</v>
          </cell>
          <cell r="E29">
            <v>2</v>
          </cell>
          <cell r="G29">
            <v>2</v>
          </cell>
          <cell r="I29">
            <v>0</v>
          </cell>
          <cell r="K29">
            <v>3</v>
          </cell>
          <cell r="M29">
            <v>0</v>
          </cell>
          <cell r="O29">
            <v>0</v>
          </cell>
          <cell r="Q29">
            <v>5</v>
          </cell>
        </row>
      </sheetData>
      <sheetData sheetId="2">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3">
        <row r="9">
          <cell r="F9">
            <v>420</v>
          </cell>
          <cell r="G9">
            <v>16756</v>
          </cell>
        </row>
        <row r="10">
          <cell r="F10">
            <v>209</v>
          </cell>
          <cell r="G10">
            <v>5162</v>
          </cell>
        </row>
        <row r="11">
          <cell r="F11">
            <v>332</v>
          </cell>
          <cell r="G11">
            <v>11527</v>
          </cell>
        </row>
        <row r="12">
          <cell r="F12">
            <v>143</v>
          </cell>
          <cell r="G12">
            <v>10330</v>
          </cell>
        </row>
        <row r="13">
          <cell r="F13">
            <v>44</v>
          </cell>
          <cell r="G13">
            <v>7195</v>
          </cell>
        </row>
        <row r="14">
          <cell r="F14">
            <v>89</v>
          </cell>
          <cell r="G14">
            <v>10808</v>
          </cell>
        </row>
        <row r="17">
          <cell r="F17">
            <v>15</v>
          </cell>
          <cell r="G17">
            <v>2182</v>
          </cell>
        </row>
        <row r="18">
          <cell r="F18">
            <v>48</v>
          </cell>
          <cell r="G18">
            <v>3478</v>
          </cell>
        </row>
        <row r="19">
          <cell r="F19">
            <v>26</v>
          </cell>
          <cell r="G19">
            <v>3632</v>
          </cell>
        </row>
        <row r="20">
          <cell r="F20">
            <v>35</v>
          </cell>
          <cell r="G20">
            <v>6521</v>
          </cell>
        </row>
        <row r="21">
          <cell r="F21">
            <v>15</v>
          </cell>
          <cell r="G21">
            <v>3286</v>
          </cell>
        </row>
        <row r="22">
          <cell r="F22">
            <v>10</v>
          </cell>
          <cell r="G22">
            <v>4248</v>
          </cell>
        </row>
        <row r="23">
          <cell r="F23">
            <v>12</v>
          </cell>
          <cell r="G23">
            <v>3694</v>
          </cell>
        </row>
        <row r="24">
          <cell r="F24">
            <v>22</v>
          </cell>
          <cell r="G24">
            <v>5147</v>
          </cell>
        </row>
        <row r="25">
          <cell r="F25">
            <v>5</v>
          </cell>
          <cell r="G25">
            <v>999</v>
          </cell>
        </row>
        <row r="26">
          <cell r="F26">
            <v>13</v>
          </cell>
          <cell r="G26">
            <v>1266</v>
          </cell>
        </row>
        <row r="27">
          <cell r="F27">
            <v>1</v>
          </cell>
          <cell r="G27">
            <v>622</v>
          </cell>
        </row>
        <row r="28">
          <cell r="F28">
            <v>11</v>
          </cell>
          <cell r="G28">
            <v>1670</v>
          </cell>
        </row>
        <row r="29">
          <cell r="F29">
            <v>32</v>
          </cell>
          <cell r="G29">
            <v>1569</v>
          </cell>
        </row>
        <row r="30">
          <cell r="F30">
            <v>10</v>
          </cell>
          <cell r="G30">
            <v>925</v>
          </cell>
        </row>
        <row r="32">
          <cell r="F32">
            <v>1</v>
          </cell>
          <cell r="G32">
            <v>212</v>
          </cell>
        </row>
        <row r="33">
          <cell r="F33">
            <v>0</v>
          </cell>
          <cell r="G33">
            <v>34</v>
          </cell>
        </row>
      </sheetData>
      <sheetData sheetId="4">
        <row r="9">
          <cell r="F9">
            <v>3900</v>
          </cell>
          <cell r="G9">
            <v>8623</v>
          </cell>
          <cell r="H9">
            <v>270</v>
          </cell>
          <cell r="I9">
            <v>4072</v>
          </cell>
          <cell r="J9">
            <v>87</v>
          </cell>
          <cell r="K9">
            <v>831</v>
          </cell>
          <cell r="L9">
            <v>109</v>
          </cell>
          <cell r="M9">
            <v>621</v>
          </cell>
          <cell r="P9">
            <v>426</v>
          </cell>
          <cell r="Q9">
            <v>927</v>
          </cell>
        </row>
        <row r="10">
          <cell r="F10">
            <v>3969</v>
          </cell>
          <cell r="G10">
            <v>4429</v>
          </cell>
          <cell r="H10">
            <v>70</v>
          </cell>
          <cell r="I10">
            <v>1167</v>
          </cell>
          <cell r="J10">
            <v>65</v>
          </cell>
          <cell r="K10">
            <v>312</v>
          </cell>
          <cell r="L10">
            <v>46</v>
          </cell>
          <cell r="M10">
            <v>245</v>
          </cell>
          <cell r="P10">
            <v>59</v>
          </cell>
          <cell r="Q10">
            <v>352</v>
          </cell>
        </row>
        <row r="11">
          <cell r="F11">
            <v>2298</v>
          </cell>
          <cell r="G11">
            <v>5812</v>
          </cell>
          <cell r="H11">
            <v>220</v>
          </cell>
          <cell r="I11">
            <v>2557</v>
          </cell>
          <cell r="J11">
            <v>89</v>
          </cell>
          <cell r="K11">
            <v>707</v>
          </cell>
          <cell r="L11">
            <v>108</v>
          </cell>
          <cell r="M11">
            <v>605</v>
          </cell>
          <cell r="P11">
            <v>835</v>
          </cell>
          <cell r="Q11">
            <v>1122</v>
          </cell>
        </row>
        <row r="12">
          <cell r="F12">
            <v>2226</v>
          </cell>
          <cell r="G12">
            <v>3947</v>
          </cell>
          <cell r="H12">
            <v>133</v>
          </cell>
          <cell r="I12">
            <v>2119</v>
          </cell>
          <cell r="J12">
            <v>35</v>
          </cell>
          <cell r="K12">
            <v>394</v>
          </cell>
          <cell r="L12">
            <v>36</v>
          </cell>
          <cell r="M12">
            <v>339</v>
          </cell>
          <cell r="P12">
            <v>439</v>
          </cell>
          <cell r="Q12">
            <v>305</v>
          </cell>
        </row>
        <row r="13">
          <cell r="F13">
            <v>1059</v>
          </cell>
          <cell r="G13">
            <v>2204</v>
          </cell>
          <cell r="H13">
            <v>70</v>
          </cell>
          <cell r="I13">
            <v>1354</v>
          </cell>
          <cell r="J13">
            <v>13</v>
          </cell>
          <cell r="K13">
            <v>142</v>
          </cell>
          <cell r="L13">
            <v>30</v>
          </cell>
          <cell r="M13">
            <v>170</v>
          </cell>
          <cell r="P13">
            <v>221</v>
          </cell>
          <cell r="Q13">
            <v>206</v>
          </cell>
        </row>
        <row r="14">
          <cell r="F14">
            <v>1568</v>
          </cell>
          <cell r="G14">
            <v>3798</v>
          </cell>
          <cell r="H14">
            <v>80</v>
          </cell>
          <cell r="I14">
            <v>2160</v>
          </cell>
          <cell r="J14">
            <v>27</v>
          </cell>
          <cell r="K14">
            <v>271</v>
          </cell>
          <cell r="L14">
            <v>37</v>
          </cell>
          <cell r="M14">
            <v>327</v>
          </cell>
          <cell r="P14">
            <v>147</v>
          </cell>
          <cell r="Q14">
            <v>320</v>
          </cell>
        </row>
        <row r="15">
          <cell r="F15">
            <v>193</v>
          </cell>
          <cell r="G15">
            <v>612</v>
          </cell>
          <cell r="H15">
            <v>8</v>
          </cell>
          <cell r="I15">
            <v>394</v>
          </cell>
          <cell r="J15">
            <v>3</v>
          </cell>
          <cell r="K15">
            <v>65</v>
          </cell>
          <cell r="L15">
            <v>4</v>
          </cell>
          <cell r="M15">
            <v>36</v>
          </cell>
          <cell r="P15">
            <v>26</v>
          </cell>
          <cell r="Q15">
            <v>50</v>
          </cell>
        </row>
        <row r="16">
          <cell r="F16">
            <v>431</v>
          </cell>
          <cell r="G16">
            <v>1277</v>
          </cell>
          <cell r="H16">
            <v>25</v>
          </cell>
          <cell r="I16">
            <v>557</v>
          </cell>
          <cell r="J16">
            <v>13</v>
          </cell>
          <cell r="K16">
            <v>178</v>
          </cell>
          <cell r="L16">
            <v>15</v>
          </cell>
          <cell r="M16">
            <v>185</v>
          </cell>
          <cell r="P16">
            <v>63</v>
          </cell>
          <cell r="Q16">
            <v>172</v>
          </cell>
        </row>
        <row r="17">
          <cell r="F17">
            <v>237</v>
          </cell>
          <cell r="G17">
            <v>1134</v>
          </cell>
          <cell r="H17">
            <v>28</v>
          </cell>
          <cell r="I17">
            <v>630</v>
          </cell>
          <cell r="J17">
            <v>11</v>
          </cell>
          <cell r="K17">
            <v>188</v>
          </cell>
          <cell r="L17">
            <v>8</v>
          </cell>
          <cell r="M17">
            <v>124</v>
          </cell>
          <cell r="P17">
            <v>86</v>
          </cell>
          <cell r="Q17">
            <v>99</v>
          </cell>
        </row>
        <row r="18">
          <cell r="F18">
            <v>516</v>
          </cell>
          <cell r="G18">
            <v>1924</v>
          </cell>
          <cell r="H18">
            <v>85</v>
          </cell>
          <cell r="I18">
            <v>1281</v>
          </cell>
          <cell r="J18">
            <v>10</v>
          </cell>
          <cell r="K18">
            <v>180</v>
          </cell>
          <cell r="L18">
            <v>17</v>
          </cell>
          <cell r="M18">
            <v>119</v>
          </cell>
          <cell r="P18">
            <v>200</v>
          </cell>
          <cell r="Q18">
            <v>200</v>
          </cell>
        </row>
        <row r="19">
          <cell r="F19">
            <v>194</v>
          </cell>
          <cell r="G19">
            <v>754</v>
          </cell>
          <cell r="H19">
            <v>12</v>
          </cell>
          <cell r="I19">
            <v>497</v>
          </cell>
          <cell r="J19">
            <v>4</v>
          </cell>
          <cell r="K19">
            <v>102</v>
          </cell>
          <cell r="L19">
            <v>3</v>
          </cell>
          <cell r="M19">
            <v>35</v>
          </cell>
          <cell r="P19">
            <v>60</v>
          </cell>
          <cell r="Q19">
            <v>54</v>
          </cell>
        </row>
        <row r="20">
          <cell r="F20">
            <v>187</v>
          </cell>
          <cell r="G20">
            <v>1111</v>
          </cell>
          <cell r="H20">
            <v>18</v>
          </cell>
          <cell r="I20">
            <v>721</v>
          </cell>
          <cell r="J20">
            <v>3</v>
          </cell>
          <cell r="K20">
            <v>159</v>
          </cell>
          <cell r="L20">
            <v>1</v>
          </cell>
          <cell r="M20">
            <v>66</v>
          </cell>
          <cell r="P20">
            <v>78</v>
          </cell>
          <cell r="Q20">
            <v>81</v>
          </cell>
        </row>
        <row r="21">
          <cell r="F21">
            <v>124</v>
          </cell>
          <cell r="G21">
            <v>710</v>
          </cell>
          <cell r="H21">
            <v>17</v>
          </cell>
          <cell r="I21">
            <v>466</v>
          </cell>
          <cell r="J21">
            <v>2</v>
          </cell>
          <cell r="K21">
            <v>119</v>
          </cell>
          <cell r="L21">
            <v>2</v>
          </cell>
          <cell r="M21">
            <v>38</v>
          </cell>
          <cell r="P21">
            <v>45</v>
          </cell>
          <cell r="Q21">
            <v>45</v>
          </cell>
        </row>
        <row r="22">
          <cell r="F22">
            <v>276</v>
          </cell>
          <cell r="G22">
            <v>1293</v>
          </cell>
          <cell r="H22">
            <v>18</v>
          </cell>
          <cell r="I22">
            <v>742</v>
          </cell>
          <cell r="J22">
            <v>10</v>
          </cell>
          <cell r="K22">
            <v>176</v>
          </cell>
          <cell r="L22">
            <v>8</v>
          </cell>
          <cell r="M22">
            <v>159</v>
          </cell>
          <cell r="P22">
            <v>49</v>
          </cell>
          <cell r="Q22">
            <v>89</v>
          </cell>
        </row>
        <row r="23">
          <cell r="F23">
            <v>111</v>
          </cell>
          <cell r="G23">
            <v>241</v>
          </cell>
          <cell r="H23">
            <v>3</v>
          </cell>
          <cell r="I23">
            <v>131</v>
          </cell>
          <cell r="J23">
            <v>0</v>
          </cell>
          <cell r="K23">
            <v>35</v>
          </cell>
          <cell r="L23">
            <v>0</v>
          </cell>
          <cell r="M23">
            <v>18</v>
          </cell>
          <cell r="P23">
            <v>2</v>
          </cell>
          <cell r="Q23">
            <v>18</v>
          </cell>
        </row>
        <row r="24">
          <cell r="F24">
            <v>219</v>
          </cell>
          <cell r="G24">
            <v>365</v>
          </cell>
          <cell r="H24">
            <v>1</v>
          </cell>
          <cell r="I24">
            <v>168</v>
          </cell>
          <cell r="J24">
            <v>4</v>
          </cell>
          <cell r="K24">
            <v>78</v>
          </cell>
          <cell r="L24">
            <v>4</v>
          </cell>
          <cell r="M24">
            <v>20</v>
          </cell>
          <cell r="P24">
            <v>25</v>
          </cell>
          <cell r="Q24">
            <v>26</v>
          </cell>
        </row>
        <row r="25">
          <cell r="F25">
            <v>23</v>
          </cell>
          <cell r="G25">
            <v>74</v>
          </cell>
          <cell r="H25">
            <v>0</v>
          </cell>
          <cell r="I25">
            <v>54</v>
          </cell>
          <cell r="J25">
            <v>0</v>
          </cell>
          <cell r="K25">
            <v>10</v>
          </cell>
          <cell r="L25">
            <v>0</v>
          </cell>
          <cell r="M25">
            <v>2</v>
          </cell>
          <cell r="P25">
            <v>0</v>
          </cell>
          <cell r="Q25">
            <v>0</v>
          </cell>
        </row>
        <row r="26">
          <cell r="F26">
            <v>176</v>
          </cell>
          <cell r="G26">
            <v>640</v>
          </cell>
          <cell r="H26">
            <v>9</v>
          </cell>
          <cell r="I26">
            <v>329</v>
          </cell>
          <cell r="J26">
            <v>1</v>
          </cell>
          <cell r="K26">
            <v>79</v>
          </cell>
          <cell r="L26">
            <v>1</v>
          </cell>
          <cell r="M26">
            <v>42</v>
          </cell>
          <cell r="P26">
            <v>14</v>
          </cell>
          <cell r="Q26">
            <v>78</v>
          </cell>
        </row>
        <row r="27">
          <cell r="F27">
            <v>398</v>
          </cell>
          <cell r="G27">
            <v>931</v>
          </cell>
          <cell r="H27">
            <v>14</v>
          </cell>
          <cell r="I27">
            <v>333</v>
          </cell>
          <cell r="J27">
            <v>12</v>
          </cell>
          <cell r="K27">
            <v>122</v>
          </cell>
          <cell r="L27">
            <v>5</v>
          </cell>
          <cell r="M27">
            <v>116</v>
          </cell>
          <cell r="P27">
            <v>37</v>
          </cell>
          <cell r="Q27">
            <v>85</v>
          </cell>
        </row>
        <row r="28">
          <cell r="F28">
            <v>112</v>
          </cell>
          <cell r="G28">
            <v>254</v>
          </cell>
          <cell r="H28">
            <v>11</v>
          </cell>
          <cell r="I28">
            <v>130</v>
          </cell>
          <cell r="J28">
            <v>2</v>
          </cell>
          <cell r="K28">
            <v>24</v>
          </cell>
          <cell r="L28">
            <v>2</v>
          </cell>
          <cell r="M28">
            <v>31</v>
          </cell>
          <cell r="P28">
            <v>11</v>
          </cell>
          <cell r="Q28">
            <v>19</v>
          </cell>
        </row>
        <row r="29">
          <cell r="F29">
            <v>12</v>
          </cell>
          <cell r="G29">
            <v>41</v>
          </cell>
          <cell r="H29">
            <v>0</v>
          </cell>
          <cell r="I29">
            <v>23</v>
          </cell>
          <cell r="J29">
            <v>2</v>
          </cell>
          <cell r="K29">
            <v>3</v>
          </cell>
          <cell r="L29">
            <v>0</v>
          </cell>
          <cell r="M29">
            <v>0</v>
          </cell>
          <cell r="P29">
            <v>1</v>
          </cell>
          <cell r="Q29">
            <v>3</v>
          </cell>
        </row>
        <row r="30">
          <cell r="F30">
            <v>1</v>
          </cell>
          <cell r="G30">
            <v>22</v>
          </cell>
          <cell r="H30">
            <v>0</v>
          </cell>
          <cell r="I30">
            <v>16</v>
          </cell>
          <cell r="J30">
            <v>0</v>
          </cell>
          <cell r="K30">
            <v>3</v>
          </cell>
          <cell r="L30">
            <v>0</v>
          </cell>
          <cell r="M30">
            <v>1</v>
          </cell>
          <cell r="P30">
            <v>0</v>
          </cell>
          <cell r="Q30">
            <v>1</v>
          </cell>
        </row>
        <row r="42">
          <cell r="G42">
            <v>0</v>
          </cell>
          <cell r="H42">
            <v>19</v>
          </cell>
          <cell r="K42">
            <v>439</v>
          </cell>
          <cell r="L42">
            <v>508</v>
          </cell>
          <cell r="M42">
            <v>161</v>
          </cell>
          <cell r="N42">
            <v>235</v>
          </cell>
        </row>
        <row r="43">
          <cell r="G43">
            <v>1</v>
          </cell>
          <cell r="H43">
            <v>12</v>
          </cell>
          <cell r="K43">
            <v>680</v>
          </cell>
          <cell r="L43">
            <v>870</v>
          </cell>
          <cell r="M43">
            <v>139</v>
          </cell>
          <cell r="N43">
            <v>273</v>
          </cell>
        </row>
        <row r="44">
          <cell r="G44">
            <v>0</v>
          </cell>
          <cell r="H44">
            <v>11</v>
          </cell>
          <cell r="K44">
            <v>182</v>
          </cell>
          <cell r="L44">
            <v>202</v>
          </cell>
          <cell r="M44">
            <v>43</v>
          </cell>
          <cell r="N44">
            <v>79</v>
          </cell>
        </row>
        <row r="45">
          <cell r="G45">
            <v>0</v>
          </cell>
          <cell r="H45">
            <v>13</v>
          </cell>
          <cell r="K45">
            <v>248</v>
          </cell>
          <cell r="L45">
            <v>233</v>
          </cell>
          <cell r="M45">
            <v>60</v>
          </cell>
          <cell r="N45">
            <v>79</v>
          </cell>
        </row>
        <row r="46">
          <cell r="G46">
            <v>0</v>
          </cell>
          <cell r="H46">
            <v>4</v>
          </cell>
          <cell r="K46">
            <v>128</v>
          </cell>
          <cell r="L46">
            <v>107</v>
          </cell>
          <cell r="M46">
            <v>40</v>
          </cell>
          <cell r="N46">
            <v>29</v>
          </cell>
        </row>
        <row r="47">
          <cell r="G47">
            <v>0</v>
          </cell>
          <cell r="H47">
            <v>11</v>
          </cell>
          <cell r="K47">
            <v>257</v>
          </cell>
          <cell r="L47">
            <v>198</v>
          </cell>
          <cell r="M47">
            <v>65</v>
          </cell>
          <cell r="N47">
            <v>72</v>
          </cell>
        </row>
        <row r="48">
          <cell r="G48">
            <v>0</v>
          </cell>
          <cell r="H48">
            <v>2</v>
          </cell>
          <cell r="K48">
            <v>27</v>
          </cell>
          <cell r="L48">
            <v>13</v>
          </cell>
          <cell r="M48">
            <v>3</v>
          </cell>
          <cell r="N48">
            <v>4</v>
          </cell>
        </row>
        <row r="49">
          <cell r="G49">
            <v>0</v>
          </cell>
          <cell r="H49">
            <v>1</v>
          </cell>
          <cell r="K49">
            <v>30</v>
          </cell>
          <cell r="L49">
            <v>52</v>
          </cell>
          <cell r="M49">
            <v>27</v>
          </cell>
          <cell r="N49">
            <v>15</v>
          </cell>
        </row>
        <row r="50">
          <cell r="G50">
            <v>0</v>
          </cell>
          <cell r="H50">
            <v>3</v>
          </cell>
          <cell r="K50">
            <v>13</v>
          </cell>
          <cell r="L50">
            <v>18</v>
          </cell>
          <cell r="M50">
            <v>3</v>
          </cell>
          <cell r="N50">
            <v>8</v>
          </cell>
        </row>
        <row r="51">
          <cell r="G51">
            <v>1</v>
          </cell>
          <cell r="H51">
            <v>7</v>
          </cell>
          <cell r="K51">
            <v>24</v>
          </cell>
          <cell r="L51">
            <v>40</v>
          </cell>
          <cell r="M51">
            <v>10</v>
          </cell>
          <cell r="N51">
            <v>13</v>
          </cell>
        </row>
        <row r="52">
          <cell r="G52">
            <v>0</v>
          </cell>
          <cell r="H52">
            <v>4</v>
          </cell>
          <cell r="K52">
            <v>16</v>
          </cell>
          <cell r="L52">
            <v>7</v>
          </cell>
          <cell r="M52">
            <v>3</v>
          </cell>
          <cell r="N52">
            <v>1</v>
          </cell>
        </row>
        <row r="53">
          <cell r="G53">
            <v>0</v>
          </cell>
          <cell r="H53">
            <v>2</v>
          </cell>
          <cell r="K53">
            <v>12</v>
          </cell>
          <cell r="L53">
            <v>16</v>
          </cell>
          <cell r="M53">
            <v>8</v>
          </cell>
          <cell r="N53">
            <v>5</v>
          </cell>
        </row>
        <row r="54">
          <cell r="G54">
            <v>0</v>
          </cell>
          <cell r="H54">
            <v>3</v>
          </cell>
          <cell r="K54">
            <v>3</v>
          </cell>
          <cell r="L54">
            <v>8</v>
          </cell>
          <cell r="M54">
            <v>2</v>
          </cell>
          <cell r="N54">
            <v>1</v>
          </cell>
        </row>
        <row r="55">
          <cell r="G55">
            <v>1</v>
          </cell>
          <cell r="H55">
            <v>5</v>
          </cell>
          <cell r="K55">
            <v>25</v>
          </cell>
          <cell r="L55">
            <v>26</v>
          </cell>
          <cell r="M55">
            <v>7</v>
          </cell>
          <cell r="N55">
            <v>5</v>
          </cell>
        </row>
        <row r="56">
          <cell r="G56">
            <v>0</v>
          </cell>
          <cell r="H56">
            <v>0</v>
          </cell>
          <cell r="K56">
            <v>20</v>
          </cell>
          <cell r="L56">
            <v>9</v>
          </cell>
          <cell r="M56">
            <v>1</v>
          </cell>
          <cell r="N56">
            <v>2</v>
          </cell>
        </row>
        <row r="57">
          <cell r="G57">
            <v>0</v>
          </cell>
          <cell r="H57">
            <v>7</v>
          </cell>
          <cell r="K57">
            <v>38</v>
          </cell>
          <cell r="L57">
            <v>13</v>
          </cell>
          <cell r="M57">
            <v>5</v>
          </cell>
          <cell r="N57">
            <v>9</v>
          </cell>
        </row>
        <row r="58">
          <cell r="G58">
            <v>0</v>
          </cell>
          <cell r="H58">
            <v>1</v>
          </cell>
          <cell r="K58">
            <v>4</v>
          </cell>
          <cell r="L58">
            <v>2</v>
          </cell>
          <cell r="M58">
            <v>0</v>
          </cell>
          <cell r="N58">
            <v>1</v>
          </cell>
        </row>
        <row r="59">
          <cell r="G59">
            <v>0</v>
          </cell>
          <cell r="H59">
            <v>3</v>
          </cell>
          <cell r="K59">
            <v>27</v>
          </cell>
          <cell r="L59">
            <v>22</v>
          </cell>
          <cell r="M59">
            <v>5</v>
          </cell>
          <cell r="N59">
            <v>11</v>
          </cell>
        </row>
        <row r="60">
          <cell r="G60">
            <v>0</v>
          </cell>
          <cell r="H60">
            <v>0</v>
          </cell>
          <cell r="K60">
            <v>55</v>
          </cell>
          <cell r="L60">
            <v>80</v>
          </cell>
          <cell r="M60">
            <v>12</v>
          </cell>
          <cell r="N60">
            <v>45</v>
          </cell>
        </row>
        <row r="61">
          <cell r="G61">
            <v>0</v>
          </cell>
          <cell r="H61">
            <v>0</v>
          </cell>
          <cell r="K61">
            <v>12</v>
          </cell>
          <cell r="L61">
            <v>15</v>
          </cell>
          <cell r="M61">
            <v>2</v>
          </cell>
          <cell r="N61">
            <v>6</v>
          </cell>
        </row>
        <row r="62">
          <cell r="G62">
            <v>0</v>
          </cell>
          <cell r="H62">
            <v>0</v>
          </cell>
          <cell r="K62">
            <v>1</v>
          </cell>
          <cell r="L62">
            <v>3</v>
          </cell>
          <cell r="M62">
            <v>0</v>
          </cell>
          <cell r="N62">
            <v>1</v>
          </cell>
        </row>
        <row r="63">
          <cell r="G63">
            <v>0</v>
          </cell>
          <cell r="H63">
            <v>0</v>
          </cell>
          <cell r="K63">
            <v>0</v>
          </cell>
          <cell r="L63">
            <v>0</v>
          </cell>
          <cell r="M63">
            <v>0</v>
          </cell>
          <cell r="N63">
            <v>0</v>
          </cell>
        </row>
      </sheetData>
      <sheetData sheetId="5">
        <row r="8">
          <cell r="C8">
            <v>448</v>
          </cell>
          <cell r="D8">
            <v>18862</v>
          </cell>
          <cell r="F8">
            <v>54</v>
          </cell>
          <cell r="G8">
            <v>13649</v>
          </cell>
          <cell r="I8">
            <v>52</v>
          </cell>
          <cell r="J8">
            <v>2739</v>
          </cell>
          <cell r="L8">
            <v>1</v>
          </cell>
          <cell r="M8">
            <v>289</v>
          </cell>
          <cell r="O8">
            <v>55</v>
          </cell>
          <cell r="P8">
            <v>778</v>
          </cell>
          <cell r="R8">
            <v>0</v>
          </cell>
          <cell r="S8">
            <v>420</v>
          </cell>
          <cell r="U8">
            <v>5</v>
          </cell>
          <cell r="V8">
            <v>16</v>
          </cell>
          <cell r="X8">
            <v>5</v>
          </cell>
          <cell r="Y8">
            <v>47</v>
          </cell>
        </row>
        <row r="9">
          <cell r="C9">
            <v>221</v>
          </cell>
          <cell r="D9">
            <v>5956</v>
          </cell>
          <cell r="F9">
            <v>32</v>
          </cell>
          <cell r="G9">
            <v>4256</v>
          </cell>
          <cell r="I9">
            <v>18</v>
          </cell>
          <cell r="J9">
            <v>724</v>
          </cell>
          <cell r="L9">
            <v>1</v>
          </cell>
          <cell r="M9">
            <v>82</v>
          </cell>
          <cell r="O9">
            <v>16</v>
          </cell>
          <cell r="P9">
            <v>318</v>
          </cell>
          <cell r="R9">
            <v>0</v>
          </cell>
          <cell r="S9">
            <v>175</v>
          </cell>
          <cell r="U9">
            <v>16</v>
          </cell>
          <cell r="V9">
            <v>30</v>
          </cell>
          <cell r="X9">
            <v>0</v>
          </cell>
          <cell r="Y9">
            <v>50</v>
          </cell>
        </row>
        <row r="10">
          <cell r="C10">
            <v>350</v>
          </cell>
          <cell r="D10">
            <v>13645</v>
          </cell>
          <cell r="F10">
            <v>40</v>
          </cell>
          <cell r="G10">
            <v>7786</v>
          </cell>
          <cell r="I10">
            <v>129</v>
          </cell>
          <cell r="J10">
            <v>3846</v>
          </cell>
          <cell r="L10">
            <v>10</v>
          </cell>
          <cell r="M10">
            <v>368</v>
          </cell>
          <cell r="O10">
            <v>63</v>
          </cell>
          <cell r="P10">
            <v>966</v>
          </cell>
          <cell r="R10">
            <v>0</v>
          </cell>
          <cell r="S10">
            <v>289</v>
          </cell>
          <cell r="U10">
            <v>1</v>
          </cell>
          <cell r="V10">
            <v>4</v>
          </cell>
          <cell r="X10">
            <v>2</v>
          </cell>
          <cell r="Y10">
            <v>7</v>
          </cell>
        </row>
        <row r="11">
          <cell r="C11">
            <v>151</v>
          </cell>
          <cell r="D11">
            <v>11853</v>
          </cell>
          <cell r="F11">
            <v>25</v>
          </cell>
          <cell r="G11">
            <v>8464</v>
          </cell>
          <cell r="I11">
            <v>11</v>
          </cell>
          <cell r="J11">
            <v>1873</v>
          </cell>
          <cell r="L11">
            <v>5</v>
          </cell>
          <cell r="M11">
            <v>115</v>
          </cell>
          <cell r="O11">
            <v>19</v>
          </cell>
          <cell r="P11">
            <v>472</v>
          </cell>
          <cell r="R11">
            <v>1</v>
          </cell>
          <cell r="S11">
            <v>733</v>
          </cell>
          <cell r="U11">
            <v>2</v>
          </cell>
          <cell r="V11">
            <v>30</v>
          </cell>
          <cell r="X11">
            <v>0</v>
          </cell>
          <cell r="Y11">
            <v>13</v>
          </cell>
        </row>
        <row r="12">
          <cell r="C12">
            <v>48</v>
          </cell>
          <cell r="D12">
            <v>8284</v>
          </cell>
          <cell r="F12">
            <v>12</v>
          </cell>
          <cell r="G12">
            <v>6618</v>
          </cell>
          <cell r="I12">
            <v>4</v>
          </cell>
          <cell r="J12">
            <v>922</v>
          </cell>
          <cell r="L12">
            <v>3</v>
          </cell>
          <cell r="M12">
            <v>85</v>
          </cell>
          <cell r="O12">
            <v>5</v>
          </cell>
          <cell r="P12">
            <v>266</v>
          </cell>
          <cell r="R12">
            <v>0</v>
          </cell>
          <cell r="S12">
            <v>325</v>
          </cell>
          <cell r="U12">
            <v>0</v>
          </cell>
          <cell r="V12">
            <v>2</v>
          </cell>
          <cell r="X12">
            <v>3</v>
          </cell>
          <cell r="Y12">
            <v>4</v>
          </cell>
        </row>
        <row r="13">
          <cell r="C13">
            <v>94</v>
          </cell>
          <cell r="D13">
            <v>12713</v>
          </cell>
          <cell r="F13">
            <v>18</v>
          </cell>
          <cell r="G13">
            <v>9616</v>
          </cell>
          <cell r="I13">
            <v>9</v>
          </cell>
          <cell r="J13">
            <v>1802</v>
          </cell>
          <cell r="L13">
            <v>3</v>
          </cell>
          <cell r="M13">
            <v>141</v>
          </cell>
          <cell r="O13">
            <v>14</v>
          </cell>
          <cell r="P13">
            <v>571</v>
          </cell>
          <cell r="R13">
            <v>0</v>
          </cell>
          <cell r="S13">
            <v>429</v>
          </cell>
          <cell r="U13">
            <v>3</v>
          </cell>
          <cell r="V13">
            <v>8</v>
          </cell>
          <cell r="X13">
            <v>3</v>
          </cell>
          <cell r="Y13">
            <v>22</v>
          </cell>
        </row>
        <row r="14">
          <cell r="C14">
            <v>15</v>
          </cell>
          <cell r="D14">
            <v>2555</v>
          </cell>
          <cell r="F14">
            <v>3</v>
          </cell>
          <cell r="G14">
            <v>1911</v>
          </cell>
          <cell r="I14">
            <v>1</v>
          </cell>
          <cell r="J14">
            <v>386</v>
          </cell>
          <cell r="L14">
            <v>2</v>
          </cell>
          <cell r="M14">
            <v>37</v>
          </cell>
          <cell r="O14">
            <v>1</v>
          </cell>
          <cell r="P14">
            <v>53</v>
          </cell>
          <cell r="R14">
            <v>0</v>
          </cell>
          <cell r="S14">
            <v>130</v>
          </cell>
          <cell r="U14">
            <v>2</v>
          </cell>
          <cell r="V14">
            <v>2</v>
          </cell>
          <cell r="X14">
            <v>0</v>
          </cell>
          <cell r="Y14">
            <v>2</v>
          </cell>
        </row>
        <row r="15">
          <cell r="C15">
            <v>48</v>
          </cell>
          <cell r="D15">
            <v>4703</v>
          </cell>
          <cell r="F15">
            <v>14</v>
          </cell>
          <cell r="G15">
            <v>1859</v>
          </cell>
          <cell r="I15">
            <v>17</v>
          </cell>
          <cell r="J15">
            <v>2231</v>
          </cell>
          <cell r="L15">
            <v>0</v>
          </cell>
          <cell r="M15">
            <v>80</v>
          </cell>
          <cell r="O15">
            <v>8</v>
          </cell>
          <cell r="P15">
            <v>362</v>
          </cell>
          <cell r="R15">
            <v>0</v>
          </cell>
          <cell r="S15">
            <v>51</v>
          </cell>
          <cell r="U15">
            <v>0</v>
          </cell>
          <cell r="V15">
            <v>4</v>
          </cell>
          <cell r="X15">
            <v>0</v>
          </cell>
          <cell r="Y15">
            <v>0</v>
          </cell>
        </row>
        <row r="16">
          <cell r="C16">
            <v>26</v>
          </cell>
          <cell r="D16">
            <v>4542</v>
          </cell>
          <cell r="F16">
            <v>5</v>
          </cell>
          <cell r="G16">
            <v>2456</v>
          </cell>
          <cell r="I16">
            <v>8</v>
          </cell>
          <cell r="J16">
            <v>1709</v>
          </cell>
          <cell r="L16">
            <v>2</v>
          </cell>
          <cell r="M16">
            <v>80</v>
          </cell>
          <cell r="O16">
            <v>6</v>
          </cell>
          <cell r="P16">
            <v>158</v>
          </cell>
          <cell r="R16">
            <v>0</v>
          </cell>
          <cell r="S16">
            <v>68</v>
          </cell>
          <cell r="U16">
            <v>0</v>
          </cell>
          <cell r="V16">
            <v>0</v>
          </cell>
          <cell r="X16">
            <v>0</v>
          </cell>
          <cell r="Y16">
            <v>0</v>
          </cell>
        </row>
        <row r="17">
          <cell r="C17">
            <v>37</v>
          </cell>
          <cell r="D17">
            <v>8114</v>
          </cell>
          <cell r="F17">
            <v>8</v>
          </cell>
          <cell r="G17">
            <v>5733</v>
          </cell>
          <cell r="I17">
            <v>3</v>
          </cell>
          <cell r="J17">
            <v>1564</v>
          </cell>
          <cell r="L17">
            <v>2</v>
          </cell>
          <cell r="M17">
            <v>94</v>
          </cell>
          <cell r="O17">
            <v>11</v>
          </cell>
          <cell r="P17">
            <v>264</v>
          </cell>
          <cell r="R17">
            <v>0</v>
          </cell>
          <cell r="S17">
            <v>404</v>
          </cell>
          <cell r="U17">
            <v>1</v>
          </cell>
          <cell r="V17">
            <v>1</v>
          </cell>
          <cell r="X17">
            <v>0</v>
          </cell>
          <cell r="Y17">
            <v>0</v>
          </cell>
        </row>
        <row r="18">
          <cell r="C18">
            <v>15</v>
          </cell>
          <cell r="D18">
            <v>4035</v>
          </cell>
          <cell r="F18">
            <v>4</v>
          </cell>
          <cell r="G18">
            <v>2826</v>
          </cell>
          <cell r="I18">
            <v>0</v>
          </cell>
          <cell r="J18">
            <v>817</v>
          </cell>
          <cell r="L18">
            <v>0</v>
          </cell>
          <cell r="M18">
            <v>59</v>
          </cell>
          <cell r="O18">
            <v>4</v>
          </cell>
          <cell r="P18">
            <v>80</v>
          </cell>
          <cell r="R18">
            <v>0</v>
          </cell>
          <cell r="S18">
            <v>223</v>
          </cell>
          <cell r="U18">
            <v>1</v>
          </cell>
          <cell r="V18">
            <v>0</v>
          </cell>
          <cell r="X18">
            <v>0</v>
          </cell>
          <cell r="Y18">
            <v>0</v>
          </cell>
        </row>
        <row r="19">
          <cell r="C19">
            <v>10</v>
          </cell>
          <cell r="D19">
            <v>5781</v>
          </cell>
          <cell r="F19">
            <v>6</v>
          </cell>
          <cell r="G19">
            <v>3658</v>
          </cell>
          <cell r="I19">
            <v>2</v>
          </cell>
          <cell r="J19">
            <v>1669</v>
          </cell>
          <cell r="L19">
            <v>1</v>
          </cell>
          <cell r="M19">
            <v>57</v>
          </cell>
          <cell r="O19">
            <v>0</v>
          </cell>
          <cell r="P19">
            <v>100</v>
          </cell>
          <cell r="R19">
            <v>0</v>
          </cell>
          <cell r="S19">
            <v>258</v>
          </cell>
          <cell r="U19">
            <v>0</v>
          </cell>
          <cell r="V19">
            <v>0</v>
          </cell>
          <cell r="X19">
            <v>0</v>
          </cell>
          <cell r="Y19">
            <v>2</v>
          </cell>
        </row>
        <row r="20">
          <cell r="C20">
            <v>12</v>
          </cell>
          <cell r="D20">
            <v>4696</v>
          </cell>
          <cell r="F20">
            <v>6</v>
          </cell>
          <cell r="G20">
            <v>3292</v>
          </cell>
          <cell r="I20">
            <v>0</v>
          </cell>
          <cell r="J20">
            <v>1073</v>
          </cell>
          <cell r="L20">
            <v>1</v>
          </cell>
          <cell r="M20">
            <v>48</v>
          </cell>
          <cell r="O20">
            <v>3</v>
          </cell>
          <cell r="P20">
            <v>85</v>
          </cell>
          <cell r="R20">
            <v>0</v>
          </cell>
          <cell r="S20">
            <v>164</v>
          </cell>
          <cell r="U20">
            <v>0</v>
          </cell>
          <cell r="V20">
            <v>1</v>
          </cell>
          <cell r="X20">
            <v>0</v>
          </cell>
          <cell r="Y20">
            <v>0</v>
          </cell>
        </row>
        <row r="21">
          <cell r="C21">
            <v>22</v>
          </cell>
          <cell r="D21">
            <v>6662</v>
          </cell>
          <cell r="F21">
            <v>6</v>
          </cell>
          <cell r="G21">
            <v>4156</v>
          </cell>
          <cell r="I21">
            <v>2</v>
          </cell>
          <cell r="J21">
            <v>1534</v>
          </cell>
          <cell r="L21">
            <v>0</v>
          </cell>
          <cell r="M21">
            <v>65</v>
          </cell>
          <cell r="O21">
            <v>4</v>
          </cell>
          <cell r="P21">
            <v>627</v>
          </cell>
          <cell r="R21">
            <v>0</v>
          </cell>
          <cell r="S21">
            <v>234</v>
          </cell>
          <cell r="U21">
            <v>1</v>
          </cell>
          <cell r="V21">
            <v>1</v>
          </cell>
          <cell r="X21">
            <v>0</v>
          </cell>
          <cell r="Y21">
            <v>0</v>
          </cell>
        </row>
        <row r="22">
          <cell r="C22">
            <v>5</v>
          </cell>
          <cell r="D22">
            <v>1203</v>
          </cell>
          <cell r="F22">
            <v>0</v>
          </cell>
          <cell r="G22">
            <v>850</v>
          </cell>
          <cell r="I22">
            <v>0</v>
          </cell>
          <cell r="J22">
            <v>225</v>
          </cell>
          <cell r="L22">
            <v>1</v>
          </cell>
          <cell r="M22">
            <v>10</v>
          </cell>
          <cell r="O22">
            <v>0</v>
          </cell>
          <cell r="P22">
            <v>65</v>
          </cell>
          <cell r="R22">
            <v>0</v>
          </cell>
          <cell r="S22">
            <v>42</v>
          </cell>
          <cell r="U22">
            <v>1</v>
          </cell>
          <cell r="V22">
            <v>1</v>
          </cell>
          <cell r="X22">
            <v>0</v>
          </cell>
          <cell r="Y22">
            <v>1</v>
          </cell>
        </row>
        <row r="23">
          <cell r="C23">
            <v>13</v>
          </cell>
          <cell r="D23">
            <v>1540</v>
          </cell>
          <cell r="F23">
            <v>2</v>
          </cell>
          <cell r="G23">
            <v>942</v>
          </cell>
          <cell r="I23">
            <v>1</v>
          </cell>
          <cell r="J23">
            <v>457</v>
          </cell>
          <cell r="L23">
            <v>1</v>
          </cell>
          <cell r="M23">
            <v>12</v>
          </cell>
          <cell r="O23">
            <v>2</v>
          </cell>
          <cell r="P23">
            <v>42</v>
          </cell>
          <cell r="R23">
            <v>0</v>
          </cell>
          <cell r="S23">
            <v>57</v>
          </cell>
          <cell r="U23">
            <v>0</v>
          </cell>
          <cell r="V23">
            <v>1</v>
          </cell>
          <cell r="X23">
            <v>0</v>
          </cell>
          <cell r="Y23">
            <v>2</v>
          </cell>
        </row>
        <row r="24">
          <cell r="C24">
            <v>1</v>
          </cell>
          <cell r="D24">
            <v>876</v>
          </cell>
          <cell r="F24">
            <v>0</v>
          </cell>
          <cell r="G24">
            <v>517</v>
          </cell>
          <cell r="I24">
            <v>0</v>
          </cell>
          <cell r="J24">
            <v>308</v>
          </cell>
          <cell r="L24">
            <v>0</v>
          </cell>
          <cell r="M24">
            <v>0</v>
          </cell>
          <cell r="O24">
            <v>0</v>
          </cell>
          <cell r="P24">
            <v>6</v>
          </cell>
          <cell r="R24">
            <v>0</v>
          </cell>
          <cell r="S24">
            <v>41</v>
          </cell>
          <cell r="U24">
            <v>1</v>
          </cell>
          <cell r="V24">
            <v>0</v>
          </cell>
          <cell r="X24">
            <v>0</v>
          </cell>
          <cell r="Y24">
            <v>0</v>
          </cell>
        </row>
        <row r="25">
          <cell r="C25">
            <v>13</v>
          </cell>
          <cell r="D25">
            <v>1824</v>
          </cell>
          <cell r="F25">
            <v>2</v>
          </cell>
          <cell r="G25">
            <v>1416</v>
          </cell>
          <cell r="I25">
            <v>3</v>
          </cell>
          <cell r="J25">
            <v>215</v>
          </cell>
          <cell r="L25">
            <v>0</v>
          </cell>
          <cell r="M25">
            <v>27</v>
          </cell>
          <cell r="O25">
            <v>2</v>
          </cell>
          <cell r="P25">
            <v>55</v>
          </cell>
          <cell r="R25">
            <v>0</v>
          </cell>
          <cell r="S25">
            <v>64</v>
          </cell>
          <cell r="U25">
            <v>0</v>
          </cell>
          <cell r="V25">
            <v>1</v>
          </cell>
          <cell r="X25">
            <v>1</v>
          </cell>
          <cell r="Y25">
            <v>12</v>
          </cell>
        </row>
        <row r="26">
          <cell r="C26">
            <v>32</v>
          </cell>
          <cell r="D26">
            <v>1875</v>
          </cell>
          <cell r="F26">
            <v>6</v>
          </cell>
          <cell r="G26">
            <v>1068</v>
          </cell>
          <cell r="I26">
            <v>8</v>
          </cell>
          <cell r="J26">
            <v>553</v>
          </cell>
          <cell r="L26">
            <v>0</v>
          </cell>
          <cell r="M26">
            <v>31</v>
          </cell>
          <cell r="O26">
            <v>2</v>
          </cell>
          <cell r="P26">
            <v>152</v>
          </cell>
          <cell r="R26">
            <v>0</v>
          </cell>
          <cell r="S26">
            <v>23</v>
          </cell>
          <cell r="U26">
            <v>2</v>
          </cell>
          <cell r="V26">
            <v>2</v>
          </cell>
          <cell r="X26">
            <v>0</v>
          </cell>
          <cell r="Y26">
            <v>3</v>
          </cell>
        </row>
        <row r="27">
          <cell r="C27">
            <v>10</v>
          </cell>
          <cell r="D27">
            <v>1068</v>
          </cell>
          <cell r="F27">
            <v>1</v>
          </cell>
          <cell r="G27">
            <v>784</v>
          </cell>
          <cell r="I27">
            <v>0</v>
          </cell>
          <cell r="J27">
            <v>169</v>
          </cell>
          <cell r="L27">
            <v>1</v>
          </cell>
          <cell r="M27">
            <v>8</v>
          </cell>
          <cell r="O27">
            <v>2</v>
          </cell>
          <cell r="P27">
            <v>31</v>
          </cell>
          <cell r="R27">
            <v>0</v>
          </cell>
          <cell r="S27">
            <v>63</v>
          </cell>
          <cell r="U27">
            <v>2</v>
          </cell>
          <cell r="V27">
            <v>0</v>
          </cell>
          <cell r="X27">
            <v>0</v>
          </cell>
          <cell r="Y27">
            <v>2</v>
          </cell>
        </row>
        <row r="28">
          <cell r="C28">
            <v>1</v>
          </cell>
          <cell r="D28">
            <v>277</v>
          </cell>
          <cell r="F28">
            <v>0</v>
          </cell>
          <cell r="G28">
            <v>154</v>
          </cell>
          <cell r="I28">
            <v>0</v>
          </cell>
          <cell r="J28">
            <v>110</v>
          </cell>
          <cell r="L28">
            <v>0</v>
          </cell>
          <cell r="M28">
            <v>1</v>
          </cell>
          <cell r="O28">
            <v>0</v>
          </cell>
          <cell r="P28">
            <v>4</v>
          </cell>
          <cell r="R28">
            <v>0</v>
          </cell>
          <cell r="S28">
            <v>3</v>
          </cell>
          <cell r="U28">
            <v>1</v>
          </cell>
          <cell r="V28">
            <v>0</v>
          </cell>
          <cell r="X28">
            <v>0</v>
          </cell>
          <cell r="Y28">
            <v>0</v>
          </cell>
        </row>
        <row r="29">
          <cell r="C29">
            <v>0</v>
          </cell>
          <cell r="D29">
            <v>41</v>
          </cell>
          <cell r="F29">
            <v>0</v>
          </cell>
          <cell r="G29">
            <v>29</v>
          </cell>
          <cell r="I29">
            <v>0</v>
          </cell>
          <cell r="J29">
            <v>2</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5" workbookViewId="0">
      <pane xSplit="1" ySplit="6" topLeftCell="B7" activePane="bottomRight" state="frozen"/>
      <selection activeCell="L7" sqref="L7"/>
      <selection pane="topRight" activeCell="L7" sqref="L7"/>
      <selection pane="bottomLeft" activeCell="L7" sqref="L7"/>
      <selection pane="bottomRight" activeCell="C7" sqref="C7"/>
    </sheetView>
  </sheetViews>
  <sheetFormatPr defaultColWidth="9" defaultRowHeight="16.2" x14ac:dyDescent="0.3"/>
  <cols>
    <col min="1" max="1" width="7.109375" style="1" customWidth="1"/>
    <col min="2" max="6" width="7.33203125" style="1" customWidth="1"/>
    <col min="7" max="7" width="5.6640625" style="1" customWidth="1"/>
    <col min="8" max="8" width="7.21875" style="1" customWidth="1"/>
    <col min="9" max="11" width="6.6640625" style="1" customWidth="1"/>
    <col min="12" max="12" width="7.33203125" style="1" customWidth="1"/>
    <col min="13" max="13" width="6.6640625" style="1" customWidth="1"/>
    <col min="14" max="15" width="7.33203125" style="1" customWidth="1"/>
    <col min="16" max="16" width="6.6640625" style="1" customWidth="1"/>
    <col min="17" max="18" width="7.33203125" style="1" customWidth="1"/>
    <col min="19" max="19" width="6.6640625" style="1" customWidth="1"/>
    <col min="20" max="20" width="7.33203125" style="1" customWidth="1"/>
    <col min="21" max="21" width="6.6640625" style="1" customWidth="1"/>
    <col min="22" max="22" width="6.33203125" style="1" customWidth="1"/>
    <col min="23" max="23" width="6.6640625" style="1" customWidth="1"/>
    <col min="24" max="24" width="7.33203125" style="1" customWidth="1"/>
    <col min="25" max="25" width="6.109375" style="1" customWidth="1"/>
    <col min="26" max="27" width="7.33203125" style="1" customWidth="1"/>
    <col min="28" max="28" width="6.109375" style="1" customWidth="1"/>
    <col min="29" max="29" width="7.33203125" style="1" customWidth="1"/>
    <col min="30" max="30" width="7.6640625" style="1" customWidth="1"/>
    <col min="31" max="37" width="7.33203125" style="1" customWidth="1"/>
    <col min="38" max="41" width="7.109375" style="1" customWidth="1"/>
    <col min="42" max="42" width="7.5546875" style="1" customWidth="1"/>
    <col min="43" max="43" width="7.33203125" style="1" customWidth="1"/>
    <col min="44" max="44" width="7.109375" style="1" customWidth="1"/>
    <col min="45" max="46" width="7.33203125" style="1" customWidth="1"/>
    <col min="47" max="47" width="6.88671875" style="1" customWidth="1"/>
    <col min="48" max="48" width="7.33203125" style="1" customWidth="1"/>
    <col min="49" max="49" width="7.109375" style="1" customWidth="1"/>
    <col min="50" max="54" width="6.88671875" style="1" customWidth="1"/>
    <col min="55" max="55" width="7.44140625" style="1" customWidth="1"/>
    <col min="56" max="57" width="6.88671875" style="1" customWidth="1"/>
    <col min="58" max="16384" width="9" style="1"/>
  </cols>
  <sheetData>
    <row r="1" spans="1:57" s="2" customFormat="1" ht="30" customHeight="1" x14ac:dyDescent="0.3">
      <c r="B1" s="47"/>
      <c r="C1" s="46" t="s">
        <v>59</v>
      </c>
      <c r="D1" s="46"/>
      <c r="E1" s="46"/>
      <c r="F1" s="46"/>
      <c r="G1" s="46"/>
      <c r="H1" s="46"/>
      <c r="I1" s="46"/>
      <c r="J1" s="46"/>
      <c r="K1" s="46"/>
      <c r="L1" s="46"/>
      <c r="M1" s="46"/>
      <c r="N1" s="46"/>
      <c r="O1" s="46"/>
      <c r="P1" s="46"/>
      <c r="Q1" s="46"/>
      <c r="R1" s="46"/>
      <c r="S1" s="46"/>
      <c r="T1" s="46"/>
      <c r="U1" s="46"/>
      <c r="V1" s="46"/>
      <c r="W1" s="46"/>
      <c r="X1" s="46"/>
      <c r="Y1" s="46"/>
      <c r="Z1" s="46"/>
      <c r="AA1" s="46"/>
      <c r="AB1" s="47"/>
      <c r="AC1" s="47"/>
      <c r="AE1" s="46" t="s">
        <v>58</v>
      </c>
      <c r="AF1" s="46"/>
      <c r="AG1" s="46"/>
      <c r="AH1" s="46"/>
      <c r="AI1" s="46"/>
      <c r="AJ1" s="46"/>
      <c r="AK1" s="46"/>
      <c r="AL1" s="46"/>
      <c r="AM1" s="46"/>
      <c r="AN1" s="46"/>
      <c r="AO1" s="46"/>
      <c r="AP1" s="46"/>
      <c r="AQ1" s="46"/>
      <c r="AR1" s="46"/>
      <c r="AS1" s="46"/>
      <c r="AT1" s="46"/>
      <c r="AU1" s="46"/>
      <c r="AV1" s="46"/>
      <c r="AW1" s="46"/>
      <c r="AX1" s="46"/>
      <c r="AY1" s="46"/>
      <c r="AZ1" s="46"/>
      <c r="BA1" s="46"/>
      <c r="BB1" s="46"/>
      <c r="BC1" s="46"/>
    </row>
    <row r="2" spans="1:57" s="2" customFormat="1" ht="20.100000000000001" customHeight="1" x14ac:dyDescent="0.3">
      <c r="A2" s="44"/>
      <c r="B2" s="44"/>
      <c r="C2" s="45" t="s">
        <v>57</v>
      </c>
      <c r="D2" s="45"/>
      <c r="E2" s="45"/>
      <c r="F2" s="45"/>
      <c r="G2" s="45"/>
      <c r="H2" s="45"/>
      <c r="I2" s="45"/>
      <c r="J2" s="45"/>
      <c r="K2" s="45"/>
      <c r="L2" s="45"/>
      <c r="M2" s="45"/>
      <c r="N2" s="45"/>
      <c r="O2" s="45"/>
      <c r="P2" s="45"/>
      <c r="Q2" s="45"/>
      <c r="R2" s="45"/>
      <c r="S2" s="45"/>
      <c r="T2" s="45"/>
      <c r="U2" s="45"/>
      <c r="V2" s="45"/>
      <c r="W2" s="45"/>
      <c r="X2" s="45"/>
      <c r="Y2" s="45"/>
      <c r="Z2" s="45"/>
      <c r="AA2" s="45"/>
      <c r="AB2" s="42"/>
      <c r="AC2" s="42" t="s">
        <v>56</v>
      </c>
      <c r="AD2" s="44"/>
      <c r="AE2" s="43" t="s">
        <v>57</v>
      </c>
      <c r="AF2" s="33"/>
      <c r="AG2" s="33"/>
      <c r="AH2" s="33"/>
      <c r="AI2" s="33"/>
      <c r="AJ2" s="33"/>
      <c r="AK2" s="33"/>
      <c r="AL2" s="33"/>
      <c r="AM2" s="33"/>
      <c r="AN2" s="33"/>
      <c r="AO2" s="33"/>
      <c r="AP2" s="33"/>
      <c r="AQ2" s="33"/>
      <c r="AR2" s="33"/>
      <c r="AS2" s="33"/>
      <c r="AT2" s="33"/>
      <c r="AU2" s="33"/>
      <c r="AV2" s="33"/>
      <c r="AW2" s="33"/>
      <c r="AX2" s="33"/>
      <c r="AY2" s="33"/>
      <c r="AZ2" s="33"/>
      <c r="BA2" s="33"/>
      <c r="BB2" s="33"/>
      <c r="BC2" s="33"/>
      <c r="BD2" s="42"/>
      <c r="BE2" s="42" t="s">
        <v>56</v>
      </c>
    </row>
    <row r="3" spans="1:57" s="2" customFormat="1" ht="20.100000000000001" customHeight="1" x14ac:dyDescent="0.3">
      <c r="A3" s="33" t="s">
        <v>52</v>
      </c>
      <c r="B3" s="32" t="s">
        <v>55</v>
      </c>
      <c r="C3" s="37" t="s">
        <v>54</v>
      </c>
      <c r="D3" s="30"/>
      <c r="E3" s="30"/>
      <c r="F3" s="30"/>
      <c r="G3" s="30"/>
      <c r="H3" s="30"/>
      <c r="I3" s="30"/>
      <c r="J3" s="30"/>
      <c r="K3" s="36"/>
      <c r="L3" s="37" t="s">
        <v>53</v>
      </c>
      <c r="M3" s="30"/>
      <c r="N3" s="30"/>
      <c r="O3" s="30"/>
      <c r="P3" s="30"/>
      <c r="Q3" s="30"/>
      <c r="R3" s="30"/>
      <c r="S3" s="30"/>
      <c r="T3" s="30"/>
      <c r="U3" s="30"/>
      <c r="V3" s="30"/>
      <c r="W3" s="30"/>
      <c r="X3" s="30"/>
      <c r="Y3" s="30"/>
      <c r="Z3" s="30"/>
      <c r="AA3" s="30"/>
      <c r="AB3" s="30"/>
      <c r="AC3" s="30"/>
      <c r="AD3" s="33" t="s">
        <v>52</v>
      </c>
      <c r="AE3" s="37" t="s">
        <v>51</v>
      </c>
      <c r="AF3" s="30"/>
      <c r="AG3" s="30"/>
      <c r="AH3" s="30"/>
      <c r="AI3" s="30"/>
      <c r="AJ3" s="30"/>
      <c r="AK3" s="30"/>
      <c r="AL3" s="30"/>
      <c r="AM3" s="30"/>
      <c r="AN3" s="30"/>
      <c r="AO3" s="30"/>
      <c r="AP3" s="30"/>
      <c r="AQ3" s="30"/>
      <c r="AR3" s="30"/>
      <c r="AS3" s="30"/>
      <c r="AT3" s="30"/>
      <c r="AU3" s="30"/>
      <c r="AV3" s="30"/>
      <c r="AW3" s="37" t="s">
        <v>50</v>
      </c>
      <c r="AX3" s="30"/>
      <c r="AY3" s="30"/>
      <c r="AZ3" s="30"/>
      <c r="BA3" s="30"/>
      <c r="BB3" s="30"/>
      <c r="BC3" s="30"/>
      <c r="BD3" s="30"/>
      <c r="BE3" s="30"/>
    </row>
    <row r="4" spans="1:57" s="2" customFormat="1" ht="20.100000000000001" customHeight="1" x14ac:dyDescent="0.3">
      <c r="A4" s="33"/>
      <c r="B4" s="32"/>
      <c r="C4" s="39" t="s">
        <v>44</v>
      </c>
      <c r="D4" s="38"/>
      <c r="E4" s="40"/>
      <c r="F4" s="39" t="s">
        <v>49</v>
      </c>
      <c r="G4" s="38"/>
      <c r="H4" s="40"/>
      <c r="I4" s="39" t="s">
        <v>48</v>
      </c>
      <c r="J4" s="38"/>
      <c r="K4" s="40"/>
      <c r="L4" s="39" t="s">
        <v>44</v>
      </c>
      <c r="M4" s="38"/>
      <c r="N4" s="40"/>
      <c r="O4" s="41" t="s">
        <v>47</v>
      </c>
      <c r="P4" s="38"/>
      <c r="Q4" s="38"/>
      <c r="R4" s="37" t="s">
        <v>46</v>
      </c>
      <c r="S4" s="30"/>
      <c r="T4" s="30"/>
      <c r="U4" s="30"/>
      <c r="V4" s="30"/>
      <c r="W4" s="30"/>
      <c r="X4" s="30"/>
      <c r="Y4" s="30"/>
      <c r="Z4" s="36"/>
      <c r="AA4" s="39" t="s">
        <v>45</v>
      </c>
      <c r="AB4" s="38"/>
      <c r="AC4" s="38"/>
      <c r="AD4" s="33"/>
      <c r="AE4" s="39" t="s">
        <v>44</v>
      </c>
      <c r="AF4" s="38"/>
      <c r="AG4" s="40"/>
      <c r="AH4" s="41" t="s">
        <v>47</v>
      </c>
      <c r="AI4" s="38"/>
      <c r="AJ4" s="38"/>
      <c r="AK4" s="37" t="s">
        <v>46</v>
      </c>
      <c r="AL4" s="30"/>
      <c r="AM4" s="30"/>
      <c r="AN4" s="30"/>
      <c r="AO4" s="30"/>
      <c r="AP4" s="30"/>
      <c r="AQ4" s="30"/>
      <c r="AR4" s="30"/>
      <c r="AS4" s="36"/>
      <c r="AT4" s="39" t="s">
        <v>45</v>
      </c>
      <c r="AU4" s="38"/>
      <c r="AV4" s="40"/>
      <c r="AW4" s="39" t="s">
        <v>44</v>
      </c>
      <c r="AX4" s="38"/>
      <c r="AY4" s="40"/>
      <c r="AZ4" s="39" t="s">
        <v>43</v>
      </c>
      <c r="BA4" s="38"/>
      <c r="BB4" s="40"/>
      <c r="BC4" s="39" t="s">
        <v>42</v>
      </c>
      <c r="BD4" s="38"/>
      <c r="BE4" s="38"/>
    </row>
    <row r="5" spans="1:57" s="2" customFormat="1" ht="20.100000000000001" customHeight="1" x14ac:dyDescent="0.3">
      <c r="A5" s="33"/>
      <c r="B5" s="32"/>
      <c r="C5" s="34"/>
      <c r="D5" s="33"/>
      <c r="E5" s="35"/>
      <c r="F5" s="34"/>
      <c r="G5" s="33"/>
      <c r="H5" s="35"/>
      <c r="I5" s="34"/>
      <c r="J5" s="33"/>
      <c r="K5" s="35"/>
      <c r="L5" s="34"/>
      <c r="M5" s="33"/>
      <c r="N5" s="35"/>
      <c r="O5" s="34"/>
      <c r="P5" s="33"/>
      <c r="Q5" s="33"/>
      <c r="R5" s="37" t="s">
        <v>41</v>
      </c>
      <c r="S5" s="30"/>
      <c r="T5" s="36"/>
      <c r="U5" s="37" t="s">
        <v>40</v>
      </c>
      <c r="V5" s="30"/>
      <c r="W5" s="36"/>
      <c r="X5" s="37" t="s">
        <v>39</v>
      </c>
      <c r="Y5" s="30"/>
      <c r="Z5" s="36"/>
      <c r="AA5" s="34"/>
      <c r="AB5" s="33"/>
      <c r="AC5" s="33"/>
      <c r="AD5" s="33"/>
      <c r="AE5" s="34"/>
      <c r="AF5" s="33"/>
      <c r="AG5" s="35"/>
      <c r="AH5" s="34"/>
      <c r="AI5" s="33"/>
      <c r="AJ5" s="33"/>
      <c r="AK5" s="37" t="s">
        <v>41</v>
      </c>
      <c r="AL5" s="30"/>
      <c r="AM5" s="36"/>
      <c r="AN5" s="37" t="s">
        <v>40</v>
      </c>
      <c r="AO5" s="30"/>
      <c r="AP5" s="36"/>
      <c r="AQ5" s="37" t="s">
        <v>39</v>
      </c>
      <c r="AR5" s="30"/>
      <c r="AS5" s="36"/>
      <c r="AT5" s="34"/>
      <c r="AU5" s="33"/>
      <c r="AV5" s="35"/>
      <c r="AW5" s="34"/>
      <c r="AX5" s="33"/>
      <c r="AY5" s="35"/>
      <c r="AZ5" s="34"/>
      <c r="BA5" s="33"/>
      <c r="BB5" s="35"/>
      <c r="BC5" s="34"/>
      <c r="BD5" s="33"/>
      <c r="BE5" s="33"/>
    </row>
    <row r="6" spans="1:57" s="2" customFormat="1" ht="20.100000000000001" customHeight="1" x14ac:dyDescent="0.3">
      <c r="A6" s="30"/>
      <c r="B6" s="32"/>
      <c r="C6" s="29" t="s">
        <v>38</v>
      </c>
      <c r="D6" s="29" t="s">
        <v>37</v>
      </c>
      <c r="E6" s="29" t="s">
        <v>36</v>
      </c>
      <c r="F6" s="29" t="s">
        <v>38</v>
      </c>
      <c r="G6" s="29" t="s">
        <v>37</v>
      </c>
      <c r="H6" s="29" t="s">
        <v>36</v>
      </c>
      <c r="I6" s="29" t="s">
        <v>38</v>
      </c>
      <c r="J6" s="29" t="s">
        <v>37</v>
      </c>
      <c r="K6" s="29" t="s">
        <v>36</v>
      </c>
      <c r="L6" s="29" t="s">
        <v>38</v>
      </c>
      <c r="M6" s="29" t="s">
        <v>37</v>
      </c>
      <c r="N6" s="29" t="s">
        <v>36</v>
      </c>
      <c r="O6" s="29" t="s">
        <v>38</v>
      </c>
      <c r="P6" s="29" t="s">
        <v>37</v>
      </c>
      <c r="Q6" s="29" t="s">
        <v>36</v>
      </c>
      <c r="R6" s="29" t="s">
        <v>38</v>
      </c>
      <c r="S6" s="29" t="s">
        <v>37</v>
      </c>
      <c r="T6" s="29" t="s">
        <v>36</v>
      </c>
      <c r="U6" s="29" t="s">
        <v>38</v>
      </c>
      <c r="V6" s="29" t="s">
        <v>37</v>
      </c>
      <c r="W6" s="29" t="s">
        <v>36</v>
      </c>
      <c r="X6" s="29" t="s">
        <v>38</v>
      </c>
      <c r="Y6" s="29" t="s">
        <v>37</v>
      </c>
      <c r="Z6" s="29" t="s">
        <v>36</v>
      </c>
      <c r="AA6" s="29" t="s">
        <v>38</v>
      </c>
      <c r="AB6" s="29" t="s">
        <v>37</v>
      </c>
      <c r="AC6" s="31" t="s">
        <v>36</v>
      </c>
      <c r="AD6" s="30"/>
      <c r="AE6" s="29" t="s">
        <v>35</v>
      </c>
      <c r="AF6" s="29" t="s">
        <v>34</v>
      </c>
      <c r="AG6" s="29" t="s">
        <v>33</v>
      </c>
      <c r="AH6" s="29" t="s">
        <v>35</v>
      </c>
      <c r="AI6" s="28" t="s">
        <v>34</v>
      </c>
      <c r="AJ6" s="28" t="s">
        <v>33</v>
      </c>
      <c r="AK6" s="29" t="s">
        <v>35</v>
      </c>
      <c r="AL6" s="29" t="s">
        <v>34</v>
      </c>
      <c r="AM6" s="29" t="s">
        <v>33</v>
      </c>
      <c r="AN6" s="29" t="s">
        <v>35</v>
      </c>
      <c r="AO6" s="28" t="s">
        <v>34</v>
      </c>
      <c r="AP6" s="28" t="s">
        <v>33</v>
      </c>
      <c r="AQ6" s="29" t="s">
        <v>35</v>
      </c>
      <c r="AR6" s="28" t="s">
        <v>34</v>
      </c>
      <c r="AS6" s="28" t="s">
        <v>33</v>
      </c>
      <c r="AT6" s="29" t="s">
        <v>35</v>
      </c>
      <c r="AU6" s="28" t="s">
        <v>34</v>
      </c>
      <c r="AV6" s="27" t="s">
        <v>33</v>
      </c>
      <c r="AW6" s="29" t="s">
        <v>35</v>
      </c>
      <c r="AX6" s="29" t="s">
        <v>34</v>
      </c>
      <c r="AY6" s="29" t="s">
        <v>33</v>
      </c>
      <c r="AZ6" s="29" t="s">
        <v>35</v>
      </c>
      <c r="BA6" s="28" t="s">
        <v>34</v>
      </c>
      <c r="BB6" s="28" t="s">
        <v>33</v>
      </c>
      <c r="BC6" s="29" t="s">
        <v>35</v>
      </c>
      <c r="BD6" s="28" t="s">
        <v>34</v>
      </c>
      <c r="BE6" s="27" t="s">
        <v>33</v>
      </c>
    </row>
    <row r="7" spans="1:57" s="2" customFormat="1" ht="30" customHeight="1" x14ac:dyDescent="0.3">
      <c r="A7" s="23" t="s">
        <v>32</v>
      </c>
      <c r="B7" s="14">
        <f>SUM(C7,L7)</f>
        <v>537452</v>
      </c>
      <c r="C7" s="14">
        <f>SUM(C8:C30)</f>
        <v>181103</v>
      </c>
      <c r="D7" s="14">
        <f>SUM(D8:D30)</f>
        <v>19802</v>
      </c>
      <c r="E7" s="14">
        <f>SUM(E8:E30)</f>
        <v>161301</v>
      </c>
      <c r="F7" s="14">
        <f>SUM(F8:F30)</f>
        <v>122677</v>
      </c>
      <c r="G7" s="14">
        <f>SUM(G8:G30)</f>
        <v>1572</v>
      </c>
      <c r="H7" s="14">
        <f>SUM(H8:H30)</f>
        <v>121105</v>
      </c>
      <c r="I7" s="14">
        <f>SUM(I8:I30)</f>
        <v>58426</v>
      </c>
      <c r="J7" s="14">
        <f>SUM(J8:J30)</f>
        <v>18230</v>
      </c>
      <c r="K7" s="14">
        <f>SUM(K8:K30)</f>
        <v>40196</v>
      </c>
      <c r="L7" s="14">
        <v>356349</v>
      </c>
      <c r="M7" s="14">
        <v>24482</v>
      </c>
      <c r="N7" s="14">
        <v>331867</v>
      </c>
      <c r="O7" s="14">
        <f>SUM(O8:O30)</f>
        <v>105357</v>
      </c>
      <c r="P7" s="14">
        <f>SUM(P8:P30)</f>
        <v>8170</v>
      </c>
      <c r="Q7" s="14">
        <f>SUM(Q8:Q30)</f>
        <v>97187</v>
      </c>
      <c r="R7" s="14">
        <f>SUM(R8:R30)</f>
        <v>110683</v>
      </c>
      <c r="S7" s="14">
        <f>SUM(S8:S30)</f>
        <v>8210</v>
      </c>
      <c r="T7" s="14">
        <f>SUM(T8:T30)</f>
        <v>102473</v>
      </c>
      <c r="U7" s="14">
        <f>SUM(U8:U30)</f>
        <v>71951</v>
      </c>
      <c r="V7" s="14">
        <f>SUM(V8:V30)</f>
        <v>5167</v>
      </c>
      <c r="W7" s="14">
        <f>SUM(W8:W30)</f>
        <v>66784</v>
      </c>
      <c r="X7" s="14">
        <f>SUM(X8:X30)</f>
        <v>38732</v>
      </c>
      <c r="Y7" s="14">
        <f>SUM(Y8:Y30)</f>
        <v>3043</v>
      </c>
      <c r="Z7" s="14">
        <f>SUM(Z8:Z30)</f>
        <v>35689</v>
      </c>
      <c r="AA7" s="14">
        <f>SUM(AA8:AA30)</f>
        <v>140309</v>
      </c>
      <c r="AB7" s="14">
        <f>SUM(AB8:AB30)</f>
        <v>8102</v>
      </c>
      <c r="AC7" s="26">
        <f>SUM(AC8:AC30)</f>
        <v>132207</v>
      </c>
      <c r="AD7" s="23" t="s">
        <v>31</v>
      </c>
      <c r="AE7" s="14">
        <f>SUM(AE8:AE30)</f>
        <v>340141</v>
      </c>
      <c r="AF7" s="14">
        <f>SUM(AF8:AF30)</f>
        <v>17528</v>
      </c>
      <c r="AG7" s="14">
        <f>SUM(AG8:AG30)</f>
        <v>322613</v>
      </c>
      <c r="AH7" s="14">
        <v>105357</v>
      </c>
      <c r="AI7" s="14">
        <v>8170</v>
      </c>
      <c r="AJ7" s="14">
        <v>97187</v>
      </c>
      <c r="AK7" s="14">
        <v>107246</v>
      </c>
      <c r="AL7" s="14">
        <v>6701</v>
      </c>
      <c r="AM7" s="14">
        <v>100545</v>
      </c>
      <c r="AN7" s="14">
        <v>71951</v>
      </c>
      <c r="AO7" s="14">
        <v>5167</v>
      </c>
      <c r="AP7" s="14">
        <v>66784</v>
      </c>
      <c r="AQ7" s="25">
        <v>35295</v>
      </c>
      <c r="AR7" s="25">
        <v>1534</v>
      </c>
      <c r="AS7" s="25">
        <v>33761</v>
      </c>
      <c r="AT7" s="14">
        <v>127538</v>
      </c>
      <c r="AU7" s="25">
        <v>2657</v>
      </c>
      <c r="AV7" s="25">
        <v>124881</v>
      </c>
      <c r="AW7" s="14">
        <v>16208</v>
      </c>
      <c r="AX7" s="14">
        <v>6954</v>
      </c>
      <c r="AY7" s="14">
        <v>9254</v>
      </c>
      <c r="AZ7" s="14">
        <v>3437</v>
      </c>
      <c r="BA7" s="14">
        <v>1509</v>
      </c>
      <c r="BB7" s="14">
        <v>1928</v>
      </c>
      <c r="BC7" s="14">
        <v>12771</v>
      </c>
      <c r="BD7" s="25">
        <v>5445</v>
      </c>
      <c r="BE7" s="25">
        <v>7326</v>
      </c>
    </row>
    <row r="8" spans="1:57" s="2" customFormat="1" ht="30" customHeight="1" x14ac:dyDescent="0.3">
      <c r="A8" s="23" t="s">
        <v>30</v>
      </c>
      <c r="B8" s="14">
        <f>SUM(C8,L8)</f>
        <v>104692</v>
      </c>
      <c r="C8" s="20">
        <f>SUM(D8:E8)</f>
        <v>31833</v>
      </c>
      <c r="D8" s="14">
        <f>SUM(G8,J8)</f>
        <v>4348</v>
      </c>
      <c r="E8" s="14">
        <f>SUM(H8,K8)</f>
        <v>27485</v>
      </c>
      <c r="F8" s="20">
        <f>SUM(G8:H8)</f>
        <v>19310</v>
      </c>
      <c r="G8" s="14">
        <f>SUM('[1]歸化~9208'!C8,'[1]歸化9209~'!F9)</f>
        <v>448</v>
      </c>
      <c r="H8" s="14">
        <f>SUM('[1]歸化~9208'!D8,'[1]歸化9209~'!G9)</f>
        <v>18862</v>
      </c>
      <c r="I8" s="20">
        <f>SUM(J8:K8)</f>
        <v>12523</v>
      </c>
      <c r="J8" s="14">
        <f>'[1]10411居留外籍'!F9</f>
        <v>3900</v>
      </c>
      <c r="K8" s="14">
        <f>'[1]10411居留外籍'!G9</f>
        <v>8623</v>
      </c>
      <c r="L8" s="20">
        <v>72859</v>
      </c>
      <c r="M8" s="20">
        <v>6783</v>
      </c>
      <c r="N8" s="20">
        <v>66076</v>
      </c>
      <c r="O8" s="20">
        <f>SUM(P8:Q8)</f>
        <v>19826</v>
      </c>
      <c r="P8" s="14">
        <f>AI8</f>
        <v>1845</v>
      </c>
      <c r="Q8" s="14">
        <f>AJ8</f>
        <v>17981</v>
      </c>
      <c r="R8" s="20">
        <f>SUM(S8:T8)</f>
        <v>23627</v>
      </c>
      <c r="S8" s="20">
        <f>SUM(V8,Y8)</f>
        <v>2029</v>
      </c>
      <c r="T8" s="20">
        <f>SUM(W8,Z8)</f>
        <v>21598</v>
      </c>
      <c r="U8" s="20">
        <f>SUM(V8:W8)</f>
        <v>15550</v>
      </c>
      <c r="V8" s="20">
        <f>AO8</f>
        <v>1221</v>
      </c>
      <c r="W8" s="20">
        <f>AP8</f>
        <v>14329</v>
      </c>
      <c r="X8" s="20">
        <f>SUM(Y8:Z8)</f>
        <v>8077</v>
      </c>
      <c r="Y8" s="14">
        <f>SUM(AR8,BA8)</f>
        <v>808</v>
      </c>
      <c r="Z8" s="14">
        <f>SUM(AS8,BB8)</f>
        <v>7269</v>
      </c>
      <c r="AA8" s="20">
        <f>SUM(AB8:AC8)</f>
        <v>29406</v>
      </c>
      <c r="AB8" s="14">
        <f>SUM(AU8,BD8)</f>
        <v>2909</v>
      </c>
      <c r="AC8" s="20">
        <f>SUM(AV8,BE8)</f>
        <v>26497</v>
      </c>
      <c r="AD8" s="23" t="s">
        <v>30</v>
      </c>
      <c r="AE8" s="20">
        <f>SUM(AF8:AG8)</f>
        <v>67365</v>
      </c>
      <c r="AF8" s="20">
        <f>SUM(AI8,AL8,AU8)</f>
        <v>4255</v>
      </c>
      <c r="AG8" s="20">
        <f>SUM(AJ8,AM8,AV8)</f>
        <v>63110</v>
      </c>
      <c r="AH8" s="14">
        <v>19826</v>
      </c>
      <c r="AI8" s="14">
        <v>1845</v>
      </c>
      <c r="AJ8" s="14">
        <v>17981</v>
      </c>
      <c r="AK8" s="20">
        <v>22743</v>
      </c>
      <c r="AL8" s="20">
        <v>1627</v>
      </c>
      <c r="AM8" s="20">
        <v>21116</v>
      </c>
      <c r="AN8" s="14">
        <v>15550</v>
      </c>
      <c r="AO8" s="14">
        <v>1221</v>
      </c>
      <c r="AP8" s="14">
        <v>14329</v>
      </c>
      <c r="AQ8" s="21">
        <v>7193</v>
      </c>
      <c r="AR8" s="21">
        <v>406</v>
      </c>
      <c r="AS8" s="21">
        <v>6787</v>
      </c>
      <c r="AT8" s="14">
        <v>24796</v>
      </c>
      <c r="AU8" s="21">
        <v>783</v>
      </c>
      <c r="AV8" s="21">
        <v>24013</v>
      </c>
      <c r="AW8" s="20">
        <v>5494</v>
      </c>
      <c r="AX8" s="20">
        <v>2528</v>
      </c>
      <c r="AY8" s="20">
        <v>2966</v>
      </c>
      <c r="AZ8" s="20">
        <v>884</v>
      </c>
      <c r="BA8" s="14">
        <v>402</v>
      </c>
      <c r="BB8" s="14">
        <v>482</v>
      </c>
      <c r="BC8" s="14">
        <v>4610</v>
      </c>
      <c r="BD8" s="19">
        <v>2126</v>
      </c>
      <c r="BE8" s="19">
        <v>2484</v>
      </c>
    </row>
    <row r="9" spans="1:57" s="2" customFormat="1" ht="15.9" customHeight="1" x14ac:dyDescent="0.3">
      <c r="A9" s="23" t="s">
        <v>29</v>
      </c>
      <c r="B9" s="14">
        <f>SUM(C9,L9)</f>
        <v>60419</v>
      </c>
      <c r="C9" s="20">
        <f>SUM(D9:E9)</f>
        <v>14575</v>
      </c>
      <c r="D9" s="14">
        <f>SUM(G9,J9)</f>
        <v>4190</v>
      </c>
      <c r="E9" s="14">
        <f>SUM(H9,K9)</f>
        <v>10385</v>
      </c>
      <c r="F9" s="20">
        <f>SUM(G9:H9)</f>
        <v>6177</v>
      </c>
      <c r="G9" s="14">
        <f>SUM('[1]歸化~9208'!C9,'[1]歸化9209~'!F10)</f>
        <v>221</v>
      </c>
      <c r="H9" s="14">
        <f>SUM('[1]歸化~9208'!D9,'[1]歸化9209~'!G10)</f>
        <v>5956</v>
      </c>
      <c r="I9" s="20">
        <f>SUM(J9:K9)</f>
        <v>8398</v>
      </c>
      <c r="J9" s="14">
        <f>'[1]10411居留外籍'!F10</f>
        <v>3969</v>
      </c>
      <c r="K9" s="14">
        <f>'[1]10411居留外籍'!G10</f>
        <v>4429</v>
      </c>
      <c r="L9" s="20">
        <v>45844</v>
      </c>
      <c r="M9" s="20">
        <v>4766</v>
      </c>
      <c r="N9" s="20">
        <v>41078</v>
      </c>
      <c r="O9" s="20">
        <f>SUM(P9:Q9)</f>
        <v>12007</v>
      </c>
      <c r="P9" s="14">
        <f>AI9</f>
        <v>1188</v>
      </c>
      <c r="Q9" s="14">
        <f>AJ9</f>
        <v>10819</v>
      </c>
      <c r="R9" s="20">
        <f>SUM(S9:T9)</f>
        <v>16022</v>
      </c>
      <c r="S9" s="20">
        <f>SUM(V9,Y9)</f>
        <v>1733</v>
      </c>
      <c r="T9" s="20">
        <f>SUM(W9,Z9)</f>
        <v>14289</v>
      </c>
      <c r="U9" s="20">
        <f>SUM(V9:W9)</f>
        <v>10145</v>
      </c>
      <c r="V9" s="20">
        <f>AO9</f>
        <v>990</v>
      </c>
      <c r="W9" s="20">
        <f>AP9</f>
        <v>9155</v>
      </c>
      <c r="X9" s="20">
        <f>SUM(Y9:Z9)</f>
        <v>5877</v>
      </c>
      <c r="Y9" s="14">
        <f>SUM(AR9,BA9)</f>
        <v>743</v>
      </c>
      <c r="Z9" s="14">
        <f>SUM(AS9,BB9)</f>
        <v>5134</v>
      </c>
      <c r="AA9" s="20">
        <f>SUM(AB9:AC9)</f>
        <v>17815</v>
      </c>
      <c r="AB9" s="14">
        <f>SUM(AU9,BD9)</f>
        <v>1845</v>
      </c>
      <c r="AC9" s="20">
        <f>SUM(AV9,BE9)</f>
        <v>15970</v>
      </c>
      <c r="AD9" s="23" t="s">
        <v>29</v>
      </c>
      <c r="AE9" s="20">
        <f>SUM(AF9:AG9)</f>
        <v>42011</v>
      </c>
      <c r="AF9" s="20">
        <f>SUM(AI9,AL9,AU9)</f>
        <v>2957</v>
      </c>
      <c r="AG9" s="20">
        <f>SUM(AJ9,AM9,AV9)</f>
        <v>39054</v>
      </c>
      <c r="AH9" s="14">
        <v>12007</v>
      </c>
      <c r="AI9" s="14">
        <v>1188</v>
      </c>
      <c r="AJ9" s="14">
        <v>10819</v>
      </c>
      <c r="AK9" s="20">
        <v>15299</v>
      </c>
      <c r="AL9" s="20">
        <v>1350</v>
      </c>
      <c r="AM9" s="20">
        <v>13949</v>
      </c>
      <c r="AN9" s="14">
        <v>10145</v>
      </c>
      <c r="AO9" s="14">
        <v>990</v>
      </c>
      <c r="AP9" s="14">
        <v>9155</v>
      </c>
      <c r="AQ9" s="21">
        <v>5154</v>
      </c>
      <c r="AR9" s="21">
        <v>360</v>
      </c>
      <c r="AS9" s="21">
        <v>4794</v>
      </c>
      <c r="AT9" s="14">
        <v>14705</v>
      </c>
      <c r="AU9" s="21">
        <v>419</v>
      </c>
      <c r="AV9" s="21">
        <v>14286</v>
      </c>
      <c r="AW9" s="20">
        <v>3833</v>
      </c>
      <c r="AX9" s="20">
        <v>1809</v>
      </c>
      <c r="AY9" s="20">
        <v>2024</v>
      </c>
      <c r="AZ9" s="20">
        <v>723</v>
      </c>
      <c r="BA9" s="14">
        <v>383</v>
      </c>
      <c r="BB9" s="14">
        <v>340</v>
      </c>
      <c r="BC9" s="14">
        <v>3110</v>
      </c>
      <c r="BD9" s="19">
        <v>1426</v>
      </c>
      <c r="BE9" s="19">
        <v>1684</v>
      </c>
    </row>
    <row r="10" spans="1:57" s="2" customFormat="1" ht="15.9" customHeight="1" x14ac:dyDescent="0.3">
      <c r="A10" s="24" t="s">
        <v>28</v>
      </c>
      <c r="B10" s="14">
        <f>SUM(C10,L10)</f>
        <v>59516</v>
      </c>
      <c r="C10" s="20">
        <f>SUM(D10:E10)</f>
        <v>22105</v>
      </c>
      <c r="D10" s="14">
        <f>SUM(G10,J10)</f>
        <v>2648</v>
      </c>
      <c r="E10" s="14">
        <f>SUM(H10,K10)</f>
        <v>19457</v>
      </c>
      <c r="F10" s="20">
        <f>SUM(G10:H10)</f>
        <v>13995</v>
      </c>
      <c r="G10" s="14">
        <f>SUM('[1]歸化~9208'!C10,'[1]歸化9209~'!F11)</f>
        <v>350</v>
      </c>
      <c r="H10" s="14">
        <f>SUM('[1]歸化~9208'!D10,'[1]歸化9209~'!G11)</f>
        <v>13645</v>
      </c>
      <c r="I10" s="20">
        <f>SUM(J10:K10)</f>
        <v>8110</v>
      </c>
      <c r="J10" s="14">
        <f>'[1]10411居留外籍'!F11</f>
        <v>2298</v>
      </c>
      <c r="K10" s="14">
        <f>'[1]10411居留外籍'!G11</f>
        <v>5812</v>
      </c>
      <c r="L10" s="20">
        <v>37411</v>
      </c>
      <c r="M10" s="20">
        <v>2717</v>
      </c>
      <c r="N10" s="20">
        <v>34694</v>
      </c>
      <c r="O10" s="20">
        <f>SUM(P10:Q10)</f>
        <v>8854</v>
      </c>
      <c r="P10" s="14">
        <f>AI10</f>
        <v>761</v>
      </c>
      <c r="Q10" s="14">
        <f>AJ10</f>
        <v>8093</v>
      </c>
      <c r="R10" s="20">
        <f>SUM(S10:T10)</f>
        <v>11965</v>
      </c>
      <c r="S10" s="20">
        <f>SUM(V10,Y10)</f>
        <v>915</v>
      </c>
      <c r="T10" s="20">
        <f>SUM(W10,Z10)</f>
        <v>11050</v>
      </c>
      <c r="U10" s="20">
        <f>SUM(V10:W10)</f>
        <v>7582</v>
      </c>
      <c r="V10" s="20">
        <f>AO10</f>
        <v>575</v>
      </c>
      <c r="W10" s="20">
        <f>AP10</f>
        <v>7007</v>
      </c>
      <c r="X10" s="20">
        <f>SUM(Y10:Z10)</f>
        <v>4383</v>
      </c>
      <c r="Y10" s="14">
        <f>SUM(AR10,BA10)</f>
        <v>340</v>
      </c>
      <c r="Z10" s="14">
        <f>SUM(AS10,BB10)</f>
        <v>4043</v>
      </c>
      <c r="AA10" s="20">
        <f>SUM(AB10:AC10)</f>
        <v>16592</v>
      </c>
      <c r="AB10" s="14">
        <f>SUM(AU10,BD10)</f>
        <v>1041</v>
      </c>
      <c r="AC10" s="20">
        <f>SUM(AV10,BE10)</f>
        <v>15551</v>
      </c>
      <c r="AD10" s="24" t="s">
        <v>27</v>
      </c>
      <c r="AE10" s="20">
        <f>SUM(AF10:AG10)</f>
        <v>35934</v>
      </c>
      <c r="AF10" s="20">
        <f>SUM(AI10,AL10,AU10)</f>
        <v>2121</v>
      </c>
      <c r="AG10" s="20">
        <f>SUM(AJ10,AM10,AV10)</f>
        <v>33813</v>
      </c>
      <c r="AH10" s="14">
        <v>8854</v>
      </c>
      <c r="AI10" s="14">
        <v>761</v>
      </c>
      <c r="AJ10" s="14">
        <v>8093</v>
      </c>
      <c r="AK10" s="20">
        <v>11649</v>
      </c>
      <c r="AL10" s="20">
        <v>786</v>
      </c>
      <c r="AM10" s="20">
        <v>10863</v>
      </c>
      <c r="AN10" s="14">
        <v>7582</v>
      </c>
      <c r="AO10" s="14">
        <v>575</v>
      </c>
      <c r="AP10" s="14">
        <v>7007</v>
      </c>
      <c r="AQ10" s="21">
        <v>4067</v>
      </c>
      <c r="AR10" s="21">
        <v>211</v>
      </c>
      <c r="AS10" s="21">
        <v>3856</v>
      </c>
      <c r="AT10" s="14">
        <v>15431</v>
      </c>
      <c r="AU10" s="21">
        <v>574</v>
      </c>
      <c r="AV10" s="21">
        <v>14857</v>
      </c>
      <c r="AW10" s="20">
        <v>1477</v>
      </c>
      <c r="AX10" s="20">
        <v>596</v>
      </c>
      <c r="AY10" s="20">
        <v>881</v>
      </c>
      <c r="AZ10" s="20">
        <v>316</v>
      </c>
      <c r="BA10" s="14">
        <v>129</v>
      </c>
      <c r="BB10" s="14">
        <v>187</v>
      </c>
      <c r="BC10" s="14">
        <v>1161</v>
      </c>
      <c r="BD10" s="19">
        <v>467</v>
      </c>
      <c r="BE10" s="19">
        <v>694</v>
      </c>
    </row>
    <row r="11" spans="1:57" s="2" customFormat="1" ht="30" customHeight="1" x14ac:dyDescent="0.3">
      <c r="A11" s="23" t="s">
        <v>26</v>
      </c>
      <c r="B11" s="14">
        <f>SUM(C11,L11)</f>
        <v>56196</v>
      </c>
      <c r="C11" s="20">
        <f>SUM(D11:E11)</f>
        <v>18177</v>
      </c>
      <c r="D11" s="14">
        <f>SUM(G11,J11)</f>
        <v>2377</v>
      </c>
      <c r="E11" s="14">
        <f>SUM(H11,K11)</f>
        <v>15800</v>
      </c>
      <c r="F11" s="20">
        <f>SUM(G11:H11)</f>
        <v>12004</v>
      </c>
      <c r="G11" s="14">
        <f>SUM('[1]歸化~9208'!C11,'[1]歸化9209~'!F12)</f>
        <v>151</v>
      </c>
      <c r="H11" s="14">
        <f>SUM('[1]歸化~9208'!D11,'[1]歸化9209~'!G12)</f>
        <v>11853</v>
      </c>
      <c r="I11" s="20">
        <f>SUM(J11:K11)</f>
        <v>6173</v>
      </c>
      <c r="J11" s="14">
        <f>'[1]10411居留外籍'!F12</f>
        <v>2226</v>
      </c>
      <c r="K11" s="14">
        <f>'[1]10411居留外籍'!G12</f>
        <v>3947</v>
      </c>
      <c r="L11" s="20">
        <v>38019</v>
      </c>
      <c r="M11" s="20">
        <v>2056</v>
      </c>
      <c r="N11" s="20">
        <v>35963</v>
      </c>
      <c r="O11" s="20">
        <f>SUM(P11:Q11)</f>
        <v>12350</v>
      </c>
      <c r="P11" s="14">
        <f>AI11</f>
        <v>616</v>
      </c>
      <c r="Q11" s="14">
        <f>AJ11</f>
        <v>11734</v>
      </c>
      <c r="R11" s="20">
        <f>SUM(S11:T11)</f>
        <v>12391</v>
      </c>
      <c r="S11" s="20">
        <f>SUM(V11,Y11)</f>
        <v>851</v>
      </c>
      <c r="T11" s="20">
        <f>SUM(W11,Z11)</f>
        <v>11540</v>
      </c>
      <c r="U11" s="20">
        <f>SUM(V11:W11)</f>
        <v>8099</v>
      </c>
      <c r="V11" s="20">
        <f>AO11</f>
        <v>546</v>
      </c>
      <c r="W11" s="20">
        <f>AP11</f>
        <v>7553</v>
      </c>
      <c r="X11" s="20">
        <f>SUM(Y11:Z11)</f>
        <v>4292</v>
      </c>
      <c r="Y11" s="14">
        <f>SUM(AR11,BA11)</f>
        <v>305</v>
      </c>
      <c r="Z11" s="14">
        <f>SUM(AS11,BB11)</f>
        <v>3987</v>
      </c>
      <c r="AA11" s="20">
        <f>SUM(AB11:AC11)</f>
        <v>13278</v>
      </c>
      <c r="AB11" s="14">
        <f>SUM(AU11,BD11)</f>
        <v>589</v>
      </c>
      <c r="AC11" s="20">
        <f>SUM(AV11,BE11)</f>
        <v>12689</v>
      </c>
      <c r="AD11" s="23" t="s">
        <v>26</v>
      </c>
      <c r="AE11" s="20">
        <f>SUM(AF11:AG11)</f>
        <v>36591</v>
      </c>
      <c r="AF11" s="20">
        <f>SUM(AI11,AL11,AU11)</f>
        <v>1468</v>
      </c>
      <c r="AG11" s="20">
        <f>SUM(AJ11,AM11,AV11)</f>
        <v>35123</v>
      </c>
      <c r="AH11" s="14">
        <v>12350</v>
      </c>
      <c r="AI11" s="14">
        <v>616</v>
      </c>
      <c r="AJ11" s="14">
        <v>11734</v>
      </c>
      <c r="AK11" s="20">
        <v>12016</v>
      </c>
      <c r="AL11" s="20">
        <v>689</v>
      </c>
      <c r="AM11" s="20">
        <v>11327</v>
      </c>
      <c r="AN11" s="14">
        <v>8099</v>
      </c>
      <c r="AO11" s="14">
        <v>546</v>
      </c>
      <c r="AP11" s="14">
        <v>7553</v>
      </c>
      <c r="AQ11" s="21">
        <v>3917</v>
      </c>
      <c r="AR11" s="21">
        <v>143</v>
      </c>
      <c r="AS11" s="21">
        <v>3774</v>
      </c>
      <c r="AT11" s="14">
        <v>12225</v>
      </c>
      <c r="AU11" s="21">
        <v>163</v>
      </c>
      <c r="AV11" s="21">
        <v>12062</v>
      </c>
      <c r="AW11" s="20">
        <v>1428</v>
      </c>
      <c r="AX11" s="20">
        <v>588</v>
      </c>
      <c r="AY11" s="20">
        <v>840</v>
      </c>
      <c r="AZ11" s="20">
        <v>375</v>
      </c>
      <c r="BA11" s="14">
        <v>162</v>
      </c>
      <c r="BB11" s="14">
        <v>213</v>
      </c>
      <c r="BC11" s="14">
        <v>1053</v>
      </c>
      <c r="BD11" s="19">
        <v>426</v>
      </c>
      <c r="BE11" s="19">
        <v>627</v>
      </c>
    </row>
    <row r="12" spans="1:57" s="2" customFormat="1" ht="15.9" customHeight="1" x14ac:dyDescent="0.3">
      <c r="A12" s="23" t="s">
        <v>25</v>
      </c>
      <c r="B12" s="14">
        <f>SUM(C12,L12)</f>
        <v>33572</v>
      </c>
      <c r="C12" s="20">
        <f>SUM(D12:E12)</f>
        <v>11595</v>
      </c>
      <c r="D12" s="14">
        <f>SUM(G12,J12)</f>
        <v>1107</v>
      </c>
      <c r="E12" s="14">
        <f>SUM(H12,K12)</f>
        <v>10488</v>
      </c>
      <c r="F12" s="20">
        <f>SUM(G12:H12)</f>
        <v>8332</v>
      </c>
      <c r="G12" s="14">
        <f>SUM('[1]歸化~9208'!C12,'[1]歸化9209~'!F13)</f>
        <v>48</v>
      </c>
      <c r="H12" s="14">
        <f>SUM('[1]歸化~9208'!D12,'[1]歸化9209~'!G13)</f>
        <v>8284</v>
      </c>
      <c r="I12" s="20">
        <f>SUM(J12:K12)</f>
        <v>3263</v>
      </c>
      <c r="J12" s="14">
        <f>'[1]10411居留外籍'!F13</f>
        <v>1059</v>
      </c>
      <c r="K12" s="14">
        <f>'[1]10411居留外籍'!G13</f>
        <v>2204</v>
      </c>
      <c r="L12" s="20">
        <v>21977</v>
      </c>
      <c r="M12" s="20">
        <v>1215</v>
      </c>
      <c r="N12" s="20">
        <v>20762</v>
      </c>
      <c r="O12" s="20">
        <f>SUM(P12:Q12)</f>
        <v>6180</v>
      </c>
      <c r="P12" s="14">
        <f>AI12</f>
        <v>501</v>
      </c>
      <c r="Q12" s="14">
        <f>AJ12</f>
        <v>5679</v>
      </c>
      <c r="R12" s="20">
        <f>SUM(S12:T12)</f>
        <v>6865</v>
      </c>
      <c r="S12" s="20">
        <f>SUM(V12,Y12)</f>
        <v>419</v>
      </c>
      <c r="T12" s="20">
        <f>SUM(W12,Z12)</f>
        <v>6446</v>
      </c>
      <c r="U12" s="20">
        <f>SUM(V12:W12)</f>
        <v>4523</v>
      </c>
      <c r="V12" s="20">
        <f>AO12</f>
        <v>281</v>
      </c>
      <c r="W12" s="20">
        <f>AP12</f>
        <v>4242</v>
      </c>
      <c r="X12" s="20">
        <f>SUM(Y12:Z12)</f>
        <v>2342</v>
      </c>
      <c r="Y12" s="14">
        <f>SUM(AR12,BA12)</f>
        <v>138</v>
      </c>
      <c r="Z12" s="14">
        <f>SUM(AS12,BB12)</f>
        <v>2204</v>
      </c>
      <c r="AA12" s="20">
        <f>SUM(AB12:AC12)</f>
        <v>8932</v>
      </c>
      <c r="AB12" s="14">
        <f>SUM(AU12,BD12)</f>
        <v>295</v>
      </c>
      <c r="AC12" s="20">
        <f>SUM(AV12,BE12)</f>
        <v>8637</v>
      </c>
      <c r="AD12" s="23" t="s">
        <v>25</v>
      </c>
      <c r="AE12" s="20">
        <f>SUM(AF12:AG12)</f>
        <v>21371</v>
      </c>
      <c r="AF12" s="20">
        <f>SUM(AI12,AL12,AU12)</f>
        <v>975</v>
      </c>
      <c r="AG12" s="20">
        <f>SUM(AJ12,AM12,AV12)</f>
        <v>20396</v>
      </c>
      <c r="AH12" s="14">
        <v>6180</v>
      </c>
      <c r="AI12" s="14">
        <v>501</v>
      </c>
      <c r="AJ12" s="14">
        <v>5679</v>
      </c>
      <c r="AK12" s="20">
        <v>6690</v>
      </c>
      <c r="AL12" s="20">
        <v>346</v>
      </c>
      <c r="AM12" s="20">
        <v>6344</v>
      </c>
      <c r="AN12" s="14">
        <v>4523</v>
      </c>
      <c r="AO12" s="14">
        <v>281</v>
      </c>
      <c r="AP12" s="14">
        <v>4242</v>
      </c>
      <c r="AQ12" s="21">
        <v>2167</v>
      </c>
      <c r="AR12" s="21">
        <v>65</v>
      </c>
      <c r="AS12" s="21">
        <v>2102</v>
      </c>
      <c r="AT12" s="14">
        <v>8501</v>
      </c>
      <c r="AU12" s="21">
        <v>128</v>
      </c>
      <c r="AV12" s="21">
        <v>8373</v>
      </c>
      <c r="AW12" s="20">
        <v>606</v>
      </c>
      <c r="AX12" s="20">
        <v>240</v>
      </c>
      <c r="AY12" s="20">
        <v>366</v>
      </c>
      <c r="AZ12" s="20">
        <v>175</v>
      </c>
      <c r="BA12" s="14">
        <v>73</v>
      </c>
      <c r="BB12" s="14">
        <v>102</v>
      </c>
      <c r="BC12" s="14">
        <v>431</v>
      </c>
      <c r="BD12" s="19">
        <v>167</v>
      </c>
      <c r="BE12" s="19">
        <v>264</v>
      </c>
    </row>
    <row r="13" spans="1:57" s="2" customFormat="1" ht="15.9" customHeight="1" x14ac:dyDescent="0.3">
      <c r="A13" s="23" t="s">
        <v>24</v>
      </c>
      <c r="B13" s="14">
        <f>SUM(C13,L13)</f>
        <v>61515</v>
      </c>
      <c r="C13" s="20">
        <f>SUM(D13:E13)</f>
        <v>18173</v>
      </c>
      <c r="D13" s="14">
        <f>SUM(G13,J13)</f>
        <v>1662</v>
      </c>
      <c r="E13" s="14">
        <f>SUM(H13,K13)</f>
        <v>16511</v>
      </c>
      <c r="F13" s="20">
        <f>SUM(G13:H13)</f>
        <v>12807</v>
      </c>
      <c r="G13" s="14">
        <f>SUM('[1]歸化~9208'!C13,'[1]歸化9209~'!F14)</f>
        <v>94</v>
      </c>
      <c r="H13" s="14">
        <f>SUM('[1]歸化~9208'!D13,'[1]歸化9209~'!G14)</f>
        <v>12713</v>
      </c>
      <c r="I13" s="20">
        <f>SUM(J13:K13)</f>
        <v>5366</v>
      </c>
      <c r="J13" s="14">
        <f>'[1]10411居留外籍'!F14</f>
        <v>1568</v>
      </c>
      <c r="K13" s="14">
        <f>'[1]10411居留外籍'!G14</f>
        <v>3798</v>
      </c>
      <c r="L13" s="20">
        <v>43342</v>
      </c>
      <c r="M13" s="20">
        <v>2400</v>
      </c>
      <c r="N13" s="20">
        <v>40942</v>
      </c>
      <c r="O13" s="20">
        <f>SUM(P13:Q13)</f>
        <v>16449</v>
      </c>
      <c r="P13" s="14">
        <f>AI13</f>
        <v>1098</v>
      </c>
      <c r="Q13" s="14">
        <f>AJ13</f>
        <v>15351</v>
      </c>
      <c r="R13" s="20">
        <f>SUM(S13:T13)</f>
        <v>11335</v>
      </c>
      <c r="S13" s="20">
        <f>SUM(V13,Y13)</f>
        <v>777</v>
      </c>
      <c r="T13" s="20">
        <f>SUM(W13,Z13)</f>
        <v>10558</v>
      </c>
      <c r="U13" s="20">
        <f>SUM(V13:W13)</f>
        <v>7346</v>
      </c>
      <c r="V13" s="20">
        <f>AO13</f>
        <v>527</v>
      </c>
      <c r="W13" s="20">
        <f>AP13</f>
        <v>6819</v>
      </c>
      <c r="X13" s="20">
        <f>SUM(Y13:Z13)</f>
        <v>3989</v>
      </c>
      <c r="Y13" s="14">
        <f>SUM(AR13,BA13)</f>
        <v>250</v>
      </c>
      <c r="Z13" s="14">
        <f>SUM(AS13,BB13)</f>
        <v>3739</v>
      </c>
      <c r="AA13" s="20">
        <f>SUM(AB13:AC13)</f>
        <v>15558</v>
      </c>
      <c r="AB13" s="14">
        <f>SUM(AU13,BD13)</f>
        <v>525</v>
      </c>
      <c r="AC13" s="20">
        <f>SUM(AV13,BE13)</f>
        <v>15033</v>
      </c>
      <c r="AD13" s="23" t="s">
        <v>24</v>
      </c>
      <c r="AE13" s="20">
        <f>SUM(AF13:AG13)</f>
        <v>42145</v>
      </c>
      <c r="AF13" s="20">
        <f>SUM(AI13,AL13,AU13)</f>
        <v>1915</v>
      </c>
      <c r="AG13" s="20">
        <f>SUM(AJ13,AM13,AV13)</f>
        <v>40230</v>
      </c>
      <c r="AH13" s="14">
        <v>16449</v>
      </c>
      <c r="AI13" s="14">
        <v>1098</v>
      </c>
      <c r="AJ13" s="14">
        <v>15351</v>
      </c>
      <c r="AK13" s="20">
        <v>11014</v>
      </c>
      <c r="AL13" s="20">
        <v>647</v>
      </c>
      <c r="AM13" s="20">
        <v>10367</v>
      </c>
      <c r="AN13" s="14">
        <v>7346</v>
      </c>
      <c r="AO13" s="14">
        <v>527</v>
      </c>
      <c r="AP13" s="14">
        <v>6819</v>
      </c>
      <c r="AQ13" s="21">
        <v>3668</v>
      </c>
      <c r="AR13" s="21">
        <v>120</v>
      </c>
      <c r="AS13" s="21">
        <v>3548</v>
      </c>
      <c r="AT13" s="14">
        <v>14682</v>
      </c>
      <c r="AU13" s="21">
        <v>170</v>
      </c>
      <c r="AV13" s="21">
        <v>14512</v>
      </c>
      <c r="AW13" s="20">
        <v>1197</v>
      </c>
      <c r="AX13" s="20">
        <v>485</v>
      </c>
      <c r="AY13" s="20">
        <v>712</v>
      </c>
      <c r="AZ13" s="20">
        <v>321</v>
      </c>
      <c r="BA13" s="14">
        <v>130</v>
      </c>
      <c r="BB13" s="14">
        <v>191</v>
      </c>
      <c r="BC13" s="14">
        <v>876</v>
      </c>
      <c r="BD13" s="19">
        <v>355</v>
      </c>
      <c r="BE13" s="19">
        <v>521</v>
      </c>
    </row>
    <row r="14" spans="1:57" s="2" customFormat="1" ht="30" customHeight="1" x14ac:dyDescent="0.3">
      <c r="A14" s="23" t="s">
        <v>23</v>
      </c>
      <c r="B14" s="14">
        <f>SUM(C14,L14)</f>
        <v>8456</v>
      </c>
      <c r="C14" s="20">
        <f>SUM(D14:E14)</f>
        <v>3375</v>
      </c>
      <c r="D14" s="14">
        <f>SUM(G14,J14)</f>
        <v>208</v>
      </c>
      <c r="E14" s="14">
        <f>SUM(H14,K14)</f>
        <v>3167</v>
      </c>
      <c r="F14" s="20">
        <f>SUM(G14:H14)</f>
        <v>2570</v>
      </c>
      <c r="G14" s="14">
        <f>SUM('[1]歸化~9208'!C14,'[1]歸化9209~'!F17)</f>
        <v>15</v>
      </c>
      <c r="H14" s="14">
        <f>SUM('[1]歸化~9208'!D14,'[1]歸化9209~'!G17)</f>
        <v>2555</v>
      </c>
      <c r="I14" s="20">
        <f>SUM(J14:K14)</f>
        <v>805</v>
      </c>
      <c r="J14" s="14">
        <f>'[1]10411居留外籍'!F15</f>
        <v>193</v>
      </c>
      <c r="K14" s="14">
        <f>'[1]10411居留外籍'!G15</f>
        <v>612</v>
      </c>
      <c r="L14" s="20">
        <v>5081</v>
      </c>
      <c r="M14" s="20">
        <v>191</v>
      </c>
      <c r="N14" s="20">
        <v>4890</v>
      </c>
      <c r="O14" s="20">
        <f>SUM(P14:Q14)</f>
        <v>1314</v>
      </c>
      <c r="P14" s="14">
        <f>AI14</f>
        <v>56</v>
      </c>
      <c r="Q14" s="14">
        <f>AJ14</f>
        <v>1258</v>
      </c>
      <c r="R14" s="20">
        <f>SUM(S14:T14)</f>
        <v>1747</v>
      </c>
      <c r="S14" s="20">
        <f>SUM(V14,Y14)</f>
        <v>84</v>
      </c>
      <c r="T14" s="20">
        <f>SUM(W14,Z14)</f>
        <v>1663</v>
      </c>
      <c r="U14" s="20">
        <f>SUM(V14:W14)</f>
        <v>1186</v>
      </c>
      <c r="V14" s="20">
        <f>AO14</f>
        <v>58</v>
      </c>
      <c r="W14" s="20">
        <f>AP14</f>
        <v>1128</v>
      </c>
      <c r="X14" s="20">
        <f>SUM(Y14:Z14)</f>
        <v>561</v>
      </c>
      <c r="Y14" s="14">
        <f>SUM(AR14,BA14)</f>
        <v>26</v>
      </c>
      <c r="Z14" s="14">
        <f>SUM(AS14,BB14)</f>
        <v>535</v>
      </c>
      <c r="AA14" s="20">
        <f>SUM(AB14:AC14)</f>
        <v>2020</v>
      </c>
      <c r="AB14" s="14">
        <f>SUM(AU14,BD14)</f>
        <v>51</v>
      </c>
      <c r="AC14" s="20">
        <f>SUM(AV14,BE14)</f>
        <v>1969</v>
      </c>
      <c r="AD14" s="23" t="s">
        <v>23</v>
      </c>
      <c r="AE14" s="20">
        <f>SUM(AF14:AG14)</f>
        <v>4951</v>
      </c>
      <c r="AF14" s="20">
        <f>SUM(AI14,AL14,AU14)</f>
        <v>149</v>
      </c>
      <c r="AG14" s="20">
        <f>SUM(AJ14,AM14,AV14)</f>
        <v>4802</v>
      </c>
      <c r="AH14" s="14">
        <v>1314</v>
      </c>
      <c r="AI14" s="14">
        <v>56</v>
      </c>
      <c r="AJ14" s="14">
        <v>1258</v>
      </c>
      <c r="AK14" s="20">
        <v>1712</v>
      </c>
      <c r="AL14" s="20">
        <v>71</v>
      </c>
      <c r="AM14" s="20">
        <v>1641</v>
      </c>
      <c r="AN14" s="14">
        <v>1186</v>
      </c>
      <c r="AO14" s="14">
        <v>58</v>
      </c>
      <c r="AP14" s="14">
        <v>1128</v>
      </c>
      <c r="AQ14" s="21">
        <v>526</v>
      </c>
      <c r="AR14" s="21">
        <v>13</v>
      </c>
      <c r="AS14" s="21">
        <v>513</v>
      </c>
      <c r="AT14" s="14">
        <v>1925</v>
      </c>
      <c r="AU14" s="21">
        <v>22</v>
      </c>
      <c r="AV14" s="21">
        <v>1903</v>
      </c>
      <c r="AW14" s="20">
        <v>130</v>
      </c>
      <c r="AX14" s="20">
        <v>42</v>
      </c>
      <c r="AY14" s="20">
        <v>88</v>
      </c>
      <c r="AZ14" s="20">
        <v>35</v>
      </c>
      <c r="BA14" s="14">
        <v>13</v>
      </c>
      <c r="BB14" s="14">
        <v>22</v>
      </c>
      <c r="BC14" s="14">
        <v>95</v>
      </c>
      <c r="BD14" s="19">
        <v>29</v>
      </c>
      <c r="BE14" s="19">
        <v>66</v>
      </c>
    </row>
    <row r="15" spans="1:57" s="2" customFormat="1" ht="15.9" customHeight="1" x14ac:dyDescent="0.3">
      <c r="A15" s="23" t="s">
        <v>22</v>
      </c>
      <c r="B15" s="14">
        <f>SUM(C15,L15)</f>
        <v>13440</v>
      </c>
      <c r="C15" s="20">
        <f>SUM(D15:E15)</f>
        <v>6459</v>
      </c>
      <c r="D15" s="14">
        <f>SUM(G15,J15)</f>
        <v>479</v>
      </c>
      <c r="E15" s="14">
        <f>SUM(H15,K15)</f>
        <v>5980</v>
      </c>
      <c r="F15" s="20">
        <f>SUM(G15:H15)</f>
        <v>4751</v>
      </c>
      <c r="G15" s="14">
        <f>SUM('[1]歸化~9208'!C15,'[1]歸化9209~'!F18)</f>
        <v>48</v>
      </c>
      <c r="H15" s="14">
        <f>SUM('[1]歸化~9208'!D15,'[1]歸化9209~'!G18)</f>
        <v>4703</v>
      </c>
      <c r="I15" s="20">
        <f>SUM(J15:K15)</f>
        <v>1708</v>
      </c>
      <c r="J15" s="14">
        <f>'[1]10411居留外籍'!F16</f>
        <v>431</v>
      </c>
      <c r="K15" s="14">
        <f>'[1]10411居留外籍'!G16</f>
        <v>1277</v>
      </c>
      <c r="L15" s="20">
        <v>6981</v>
      </c>
      <c r="M15" s="20">
        <v>297</v>
      </c>
      <c r="N15" s="20">
        <v>6684</v>
      </c>
      <c r="O15" s="20">
        <f>SUM(P15:Q15)</f>
        <v>1546</v>
      </c>
      <c r="P15" s="14">
        <f>AI15</f>
        <v>106</v>
      </c>
      <c r="Q15" s="14">
        <f>AJ15</f>
        <v>1440</v>
      </c>
      <c r="R15" s="20">
        <f>SUM(S15:T15)</f>
        <v>2330</v>
      </c>
      <c r="S15" s="20">
        <f>SUM(V15,Y15)</f>
        <v>121</v>
      </c>
      <c r="T15" s="20">
        <f>SUM(W15,Z15)</f>
        <v>2209</v>
      </c>
      <c r="U15" s="20">
        <f>SUM(V15:W15)</f>
        <v>1426</v>
      </c>
      <c r="V15" s="20">
        <f>AO15</f>
        <v>75</v>
      </c>
      <c r="W15" s="20">
        <f>AP15</f>
        <v>1351</v>
      </c>
      <c r="X15" s="20">
        <f>SUM(Y15:Z15)</f>
        <v>904</v>
      </c>
      <c r="Y15" s="14">
        <f>SUM(AR15,BA15)</f>
        <v>46</v>
      </c>
      <c r="Z15" s="14">
        <f>SUM(AS15,BB15)</f>
        <v>858</v>
      </c>
      <c r="AA15" s="20">
        <f>SUM(AB15:AC15)</f>
        <v>3105</v>
      </c>
      <c r="AB15" s="14">
        <f>SUM(AU15,BD15)</f>
        <v>70</v>
      </c>
      <c r="AC15" s="20">
        <f>SUM(AV15,BE15)</f>
        <v>3035</v>
      </c>
      <c r="AD15" s="23" t="s">
        <v>22</v>
      </c>
      <c r="AE15" s="20">
        <f>SUM(AF15:AG15)</f>
        <v>6797</v>
      </c>
      <c r="AF15" s="20">
        <f>SUM(AI15,AL15,AU15)</f>
        <v>223</v>
      </c>
      <c r="AG15" s="20">
        <f>SUM(AJ15,AM15,AV15)</f>
        <v>6574</v>
      </c>
      <c r="AH15" s="14">
        <v>1546</v>
      </c>
      <c r="AI15" s="14">
        <v>106</v>
      </c>
      <c r="AJ15" s="14">
        <v>1440</v>
      </c>
      <c r="AK15" s="20">
        <v>2272</v>
      </c>
      <c r="AL15" s="20">
        <v>91</v>
      </c>
      <c r="AM15" s="20">
        <v>2181</v>
      </c>
      <c r="AN15" s="14">
        <v>1426</v>
      </c>
      <c r="AO15" s="14">
        <v>75</v>
      </c>
      <c r="AP15" s="14">
        <v>1351</v>
      </c>
      <c r="AQ15" s="21">
        <v>846</v>
      </c>
      <c r="AR15" s="21">
        <v>16</v>
      </c>
      <c r="AS15" s="21">
        <v>830</v>
      </c>
      <c r="AT15" s="14">
        <v>2979</v>
      </c>
      <c r="AU15" s="21">
        <v>26</v>
      </c>
      <c r="AV15" s="21">
        <v>2953</v>
      </c>
      <c r="AW15" s="20">
        <v>184</v>
      </c>
      <c r="AX15" s="20">
        <v>74</v>
      </c>
      <c r="AY15" s="20">
        <v>110</v>
      </c>
      <c r="AZ15" s="20">
        <v>58</v>
      </c>
      <c r="BA15" s="14">
        <v>30</v>
      </c>
      <c r="BB15" s="14">
        <v>28</v>
      </c>
      <c r="BC15" s="14">
        <v>126</v>
      </c>
      <c r="BD15" s="19">
        <v>44</v>
      </c>
      <c r="BE15" s="19">
        <v>82</v>
      </c>
    </row>
    <row r="16" spans="1:57" s="2" customFormat="1" ht="15.9" customHeight="1" x14ac:dyDescent="0.3">
      <c r="A16" s="23" t="s">
        <v>21</v>
      </c>
      <c r="B16" s="14">
        <f>SUM(C16,L16)</f>
        <v>14132</v>
      </c>
      <c r="C16" s="20">
        <f>SUM(D16:E16)</f>
        <v>5939</v>
      </c>
      <c r="D16" s="14">
        <f>SUM(G16,J16)</f>
        <v>263</v>
      </c>
      <c r="E16" s="14">
        <f>SUM(H16,K16)</f>
        <v>5676</v>
      </c>
      <c r="F16" s="20">
        <f>SUM(G16:H16)</f>
        <v>4568</v>
      </c>
      <c r="G16" s="14">
        <f>SUM('[1]歸化~9208'!C16,'[1]歸化9209~'!F19)</f>
        <v>26</v>
      </c>
      <c r="H16" s="14">
        <f>SUM('[1]歸化~9208'!D16,'[1]歸化9209~'!G19)</f>
        <v>4542</v>
      </c>
      <c r="I16" s="20">
        <f>SUM(J16:K16)</f>
        <v>1371</v>
      </c>
      <c r="J16" s="14">
        <f>'[1]10411居留外籍'!F17</f>
        <v>237</v>
      </c>
      <c r="K16" s="14">
        <f>'[1]10411居留外籍'!G17</f>
        <v>1134</v>
      </c>
      <c r="L16" s="20">
        <v>8193</v>
      </c>
      <c r="M16" s="20">
        <v>244</v>
      </c>
      <c r="N16" s="20">
        <v>7949</v>
      </c>
      <c r="O16" s="20">
        <f>SUM(P16:Q16)</f>
        <v>1949</v>
      </c>
      <c r="P16" s="14">
        <f>AI16</f>
        <v>106</v>
      </c>
      <c r="Q16" s="14">
        <f>AJ16</f>
        <v>1843</v>
      </c>
      <c r="R16" s="20">
        <f>SUM(S16:T16)</f>
        <v>2461</v>
      </c>
      <c r="S16" s="20">
        <f>SUM(V16,Y16)</f>
        <v>102</v>
      </c>
      <c r="T16" s="20">
        <f>SUM(W16,Z16)</f>
        <v>2359</v>
      </c>
      <c r="U16" s="20">
        <f>SUM(V16:W16)</f>
        <v>1610</v>
      </c>
      <c r="V16" s="20">
        <f>AO16</f>
        <v>69</v>
      </c>
      <c r="W16" s="20">
        <f>AP16</f>
        <v>1541</v>
      </c>
      <c r="X16" s="20">
        <f>SUM(Y16:Z16)</f>
        <v>851</v>
      </c>
      <c r="Y16" s="14">
        <f>SUM(AR16,BA16)</f>
        <v>33</v>
      </c>
      <c r="Z16" s="14">
        <f>SUM(AS16,BB16)</f>
        <v>818</v>
      </c>
      <c r="AA16" s="20">
        <f>SUM(AB16:AC16)</f>
        <v>3783</v>
      </c>
      <c r="AB16" s="14">
        <f>SUM(AU16,BD16)</f>
        <v>36</v>
      </c>
      <c r="AC16" s="20">
        <f>SUM(AV16,BE16)</f>
        <v>3747</v>
      </c>
      <c r="AD16" s="23" t="s">
        <v>21</v>
      </c>
      <c r="AE16" s="20">
        <f>SUM(AF16:AG16)</f>
        <v>8074</v>
      </c>
      <c r="AF16" s="20">
        <f>SUM(AI16,AL16,AU16)</f>
        <v>219</v>
      </c>
      <c r="AG16" s="20">
        <f>SUM(AJ16,AM16,AV16)</f>
        <v>7855</v>
      </c>
      <c r="AH16" s="14">
        <v>1949</v>
      </c>
      <c r="AI16" s="14">
        <v>106</v>
      </c>
      <c r="AJ16" s="14">
        <v>1843</v>
      </c>
      <c r="AK16" s="20">
        <v>2417</v>
      </c>
      <c r="AL16" s="20">
        <v>88</v>
      </c>
      <c r="AM16" s="20">
        <v>2329</v>
      </c>
      <c r="AN16" s="14">
        <v>1610</v>
      </c>
      <c r="AO16" s="14">
        <v>69</v>
      </c>
      <c r="AP16" s="14">
        <v>1541</v>
      </c>
      <c r="AQ16" s="21">
        <v>807</v>
      </c>
      <c r="AR16" s="21">
        <v>19</v>
      </c>
      <c r="AS16" s="21">
        <v>788</v>
      </c>
      <c r="AT16" s="14">
        <v>3708</v>
      </c>
      <c r="AU16" s="21">
        <v>25</v>
      </c>
      <c r="AV16" s="21">
        <v>3683</v>
      </c>
      <c r="AW16" s="20">
        <v>119</v>
      </c>
      <c r="AX16" s="20">
        <v>25</v>
      </c>
      <c r="AY16" s="20">
        <v>94</v>
      </c>
      <c r="AZ16" s="20">
        <v>44</v>
      </c>
      <c r="BA16" s="14">
        <v>14</v>
      </c>
      <c r="BB16" s="14">
        <v>30</v>
      </c>
      <c r="BC16" s="14">
        <v>75</v>
      </c>
      <c r="BD16" s="19">
        <v>11</v>
      </c>
      <c r="BE16" s="19">
        <v>64</v>
      </c>
    </row>
    <row r="17" spans="1:57" s="2" customFormat="1" ht="15.9" customHeight="1" x14ac:dyDescent="0.3">
      <c r="A17" s="23" t="s">
        <v>20</v>
      </c>
      <c r="B17" s="14">
        <f>SUM(C17,L17)</f>
        <v>22998</v>
      </c>
      <c r="C17" s="20">
        <f>SUM(D17:E17)</f>
        <v>10591</v>
      </c>
      <c r="D17" s="14">
        <f>SUM(G17,J17)</f>
        <v>553</v>
      </c>
      <c r="E17" s="14">
        <f>SUM(H17,K17)</f>
        <v>10038</v>
      </c>
      <c r="F17" s="20">
        <f>SUM(G17:H17)</f>
        <v>8151</v>
      </c>
      <c r="G17" s="14">
        <f>SUM('[1]歸化~9208'!C17,'[1]歸化9209~'!F20)</f>
        <v>37</v>
      </c>
      <c r="H17" s="14">
        <f>SUM('[1]歸化~9208'!D17,'[1]歸化9209~'!G20)</f>
        <v>8114</v>
      </c>
      <c r="I17" s="20">
        <f>SUM(J17:K17)</f>
        <v>2440</v>
      </c>
      <c r="J17" s="14">
        <f>'[1]10411居留外籍'!F18</f>
        <v>516</v>
      </c>
      <c r="K17" s="14">
        <f>'[1]10411居留外籍'!G18</f>
        <v>1924</v>
      </c>
      <c r="L17" s="20">
        <v>12407</v>
      </c>
      <c r="M17" s="20">
        <v>393</v>
      </c>
      <c r="N17" s="20">
        <v>12014</v>
      </c>
      <c r="O17" s="20">
        <f>SUM(P17:Q17)</f>
        <v>3207</v>
      </c>
      <c r="P17" s="14">
        <f>AI17</f>
        <v>118</v>
      </c>
      <c r="Q17" s="14">
        <f>AJ17</f>
        <v>3089</v>
      </c>
      <c r="R17" s="20">
        <f>SUM(S17:T17)</f>
        <v>4333</v>
      </c>
      <c r="S17" s="20">
        <f>SUM(V17,Y17)</f>
        <v>194</v>
      </c>
      <c r="T17" s="20">
        <f>SUM(W17,Z17)</f>
        <v>4139</v>
      </c>
      <c r="U17" s="20">
        <f>SUM(V17:W17)</f>
        <v>3001</v>
      </c>
      <c r="V17" s="20">
        <f>AO17</f>
        <v>152</v>
      </c>
      <c r="W17" s="20">
        <f>AP17</f>
        <v>2849</v>
      </c>
      <c r="X17" s="20">
        <f>SUM(Y17:Z17)</f>
        <v>1332</v>
      </c>
      <c r="Y17" s="14">
        <f>SUM(AR17,BA17)</f>
        <v>42</v>
      </c>
      <c r="Z17" s="14">
        <f>SUM(AS17,BB17)</f>
        <v>1290</v>
      </c>
      <c r="AA17" s="20">
        <f>SUM(AB17:AC17)</f>
        <v>4867</v>
      </c>
      <c r="AB17" s="14">
        <f>SUM(AU17,BD17)</f>
        <v>81</v>
      </c>
      <c r="AC17" s="20">
        <f>SUM(AV17,BE17)</f>
        <v>4786</v>
      </c>
      <c r="AD17" s="23" t="s">
        <v>20</v>
      </c>
      <c r="AE17" s="20">
        <f>SUM(AF17:AG17)</f>
        <v>12148</v>
      </c>
      <c r="AF17" s="20">
        <f>SUM(AI17,AL17,AU17)</f>
        <v>326</v>
      </c>
      <c r="AG17" s="20">
        <f>SUM(AJ17,AM17,AV17)</f>
        <v>11822</v>
      </c>
      <c r="AH17" s="14">
        <v>3207</v>
      </c>
      <c r="AI17" s="14">
        <v>118</v>
      </c>
      <c r="AJ17" s="14">
        <v>3089</v>
      </c>
      <c r="AK17" s="20">
        <v>4266</v>
      </c>
      <c r="AL17" s="20">
        <v>174</v>
      </c>
      <c r="AM17" s="20">
        <v>4092</v>
      </c>
      <c r="AN17" s="14">
        <v>3001</v>
      </c>
      <c r="AO17" s="14">
        <v>152</v>
      </c>
      <c r="AP17" s="14">
        <v>2849</v>
      </c>
      <c r="AQ17" s="21">
        <v>1265</v>
      </c>
      <c r="AR17" s="21">
        <v>22</v>
      </c>
      <c r="AS17" s="21">
        <v>1243</v>
      </c>
      <c r="AT17" s="14">
        <v>4675</v>
      </c>
      <c r="AU17" s="21">
        <v>34</v>
      </c>
      <c r="AV17" s="21">
        <v>4641</v>
      </c>
      <c r="AW17" s="20">
        <v>259</v>
      </c>
      <c r="AX17" s="20">
        <v>67</v>
      </c>
      <c r="AY17" s="20">
        <v>192</v>
      </c>
      <c r="AZ17" s="20">
        <v>67</v>
      </c>
      <c r="BA17" s="14">
        <v>20</v>
      </c>
      <c r="BB17" s="14">
        <v>47</v>
      </c>
      <c r="BC17" s="14">
        <v>192</v>
      </c>
      <c r="BD17" s="19">
        <v>47</v>
      </c>
      <c r="BE17" s="19">
        <v>145</v>
      </c>
    </row>
    <row r="18" spans="1:57" s="2" customFormat="1" ht="30" customHeight="1" x14ac:dyDescent="0.3">
      <c r="A18" s="23" t="s">
        <v>19</v>
      </c>
      <c r="B18" s="14">
        <f>SUM(C18,L18)</f>
        <v>10704</v>
      </c>
      <c r="C18" s="20">
        <f>SUM(D18:E18)</f>
        <v>4998</v>
      </c>
      <c r="D18" s="14">
        <f>SUM(G18,J18)</f>
        <v>209</v>
      </c>
      <c r="E18" s="14">
        <f>SUM(H18,K18)</f>
        <v>4789</v>
      </c>
      <c r="F18" s="20">
        <f>SUM(G18:H18)</f>
        <v>4050</v>
      </c>
      <c r="G18" s="14">
        <f>SUM('[1]歸化~9208'!C18,'[1]歸化9209~'!F21)</f>
        <v>15</v>
      </c>
      <c r="H18" s="14">
        <f>SUM('[1]歸化~9208'!D18,'[1]歸化9209~'!G21)</f>
        <v>4035</v>
      </c>
      <c r="I18" s="20">
        <f>SUM(J18:K18)</f>
        <v>948</v>
      </c>
      <c r="J18" s="14">
        <f>'[1]10411居留外籍'!F19</f>
        <v>194</v>
      </c>
      <c r="K18" s="14">
        <f>'[1]10411居留外籍'!G19</f>
        <v>754</v>
      </c>
      <c r="L18" s="20">
        <v>5706</v>
      </c>
      <c r="M18" s="20">
        <v>229</v>
      </c>
      <c r="N18" s="20">
        <v>5477</v>
      </c>
      <c r="O18" s="20">
        <f>SUM(P18:Q18)</f>
        <v>1821</v>
      </c>
      <c r="P18" s="14">
        <f>AI18</f>
        <v>83</v>
      </c>
      <c r="Q18" s="14">
        <f>AJ18</f>
        <v>1738</v>
      </c>
      <c r="R18" s="20">
        <f>SUM(S18:T18)</f>
        <v>1739</v>
      </c>
      <c r="S18" s="20">
        <f>SUM(V18,Y18)</f>
        <v>101</v>
      </c>
      <c r="T18" s="20">
        <f>SUM(W18,Z18)</f>
        <v>1638</v>
      </c>
      <c r="U18" s="20">
        <f>SUM(V18:W18)</f>
        <v>1195</v>
      </c>
      <c r="V18" s="20">
        <f>AO18</f>
        <v>66</v>
      </c>
      <c r="W18" s="20">
        <f>AP18</f>
        <v>1129</v>
      </c>
      <c r="X18" s="20">
        <f>SUM(Y18:Z18)</f>
        <v>544</v>
      </c>
      <c r="Y18" s="14">
        <f>SUM(AR18,BA18)</f>
        <v>35</v>
      </c>
      <c r="Z18" s="14">
        <f>SUM(AS18,BB18)</f>
        <v>509</v>
      </c>
      <c r="AA18" s="20">
        <f>SUM(AB18:AC18)</f>
        <v>2146</v>
      </c>
      <c r="AB18" s="14">
        <f>SUM(AU18,BD18)</f>
        <v>45</v>
      </c>
      <c r="AC18" s="20">
        <f>SUM(AV18,BE18)</f>
        <v>2101</v>
      </c>
      <c r="AD18" s="23" t="s">
        <v>19</v>
      </c>
      <c r="AE18" s="20">
        <f>SUM(AF18:AG18)</f>
        <v>5586</v>
      </c>
      <c r="AF18" s="20">
        <f>SUM(AI18,AL18,AU18)</f>
        <v>178</v>
      </c>
      <c r="AG18" s="20">
        <f>SUM(AJ18,AM18,AV18)</f>
        <v>5408</v>
      </c>
      <c r="AH18" s="14">
        <v>1821</v>
      </c>
      <c r="AI18" s="14">
        <v>83</v>
      </c>
      <c r="AJ18" s="14">
        <v>1738</v>
      </c>
      <c r="AK18" s="20">
        <v>1689</v>
      </c>
      <c r="AL18" s="20">
        <v>79</v>
      </c>
      <c r="AM18" s="20">
        <v>1610</v>
      </c>
      <c r="AN18" s="14">
        <v>1195</v>
      </c>
      <c r="AO18" s="14">
        <v>66</v>
      </c>
      <c r="AP18" s="14">
        <v>1129</v>
      </c>
      <c r="AQ18" s="21">
        <v>494</v>
      </c>
      <c r="AR18" s="21">
        <v>13</v>
      </c>
      <c r="AS18" s="21">
        <v>481</v>
      </c>
      <c r="AT18" s="14">
        <v>2076</v>
      </c>
      <c r="AU18" s="21">
        <v>16</v>
      </c>
      <c r="AV18" s="21">
        <v>2060</v>
      </c>
      <c r="AW18" s="20">
        <v>120</v>
      </c>
      <c r="AX18" s="20">
        <v>51</v>
      </c>
      <c r="AY18" s="20">
        <v>69</v>
      </c>
      <c r="AZ18" s="20">
        <v>50</v>
      </c>
      <c r="BA18" s="14">
        <v>22</v>
      </c>
      <c r="BB18" s="14">
        <v>28</v>
      </c>
      <c r="BC18" s="14">
        <v>70</v>
      </c>
      <c r="BD18" s="19">
        <v>29</v>
      </c>
      <c r="BE18" s="19">
        <v>41</v>
      </c>
    </row>
    <row r="19" spans="1:57" s="2" customFormat="1" ht="15.9" customHeight="1" x14ac:dyDescent="0.3">
      <c r="A19" s="23" t="s">
        <v>18</v>
      </c>
      <c r="B19" s="14">
        <f>SUM(C19,L19)</f>
        <v>16024</v>
      </c>
      <c r="C19" s="20">
        <f>SUM(D19:E19)</f>
        <v>7089</v>
      </c>
      <c r="D19" s="14">
        <f>SUM(G19,J19)</f>
        <v>197</v>
      </c>
      <c r="E19" s="14">
        <f>SUM(H19,K19)</f>
        <v>6892</v>
      </c>
      <c r="F19" s="20">
        <f>SUM(G19:H19)</f>
        <v>5791</v>
      </c>
      <c r="G19" s="14">
        <f>SUM('[1]歸化~9208'!C19,'[1]歸化9209~'!F22)</f>
        <v>10</v>
      </c>
      <c r="H19" s="14">
        <f>SUM('[1]歸化~9208'!D19,'[1]歸化9209~'!G22)</f>
        <v>5781</v>
      </c>
      <c r="I19" s="20">
        <f>SUM(J19:K19)</f>
        <v>1298</v>
      </c>
      <c r="J19" s="14">
        <f>'[1]10411居留外籍'!F20</f>
        <v>187</v>
      </c>
      <c r="K19" s="14">
        <f>'[1]10411居留外籍'!G20</f>
        <v>1111</v>
      </c>
      <c r="L19" s="20">
        <v>8935</v>
      </c>
      <c r="M19" s="20">
        <v>209</v>
      </c>
      <c r="N19" s="20">
        <v>8726</v>
      </c>
      <c r="O19" s="20">
        <f>SUM(P19:Q19)</f>
        <v>2754</v>
      </c>
      <c r="P19" s="14">
        <f>AI19</f>
        <v>128</v>
      </c>
      <c r="Q19" s="14">
        <f>AJ19</f>
        <v>2626</v>
      </c>
      <c r="R19" s="20">
        <f>SUM(S19:T19)</f>
        <v>2517</v>
      </c>
      <c r="S19" s="20">
        <f>SUM(V19,Y19)</f>
        <v>54</v>
      </c>
      <c r="T19" s="20">
        <f>SUM(W19,Z19)</f>
        <v>2463</v>
      </c>
      <c r="U19" s="20">
        <f>SUM(V19:W19)</f>
        <v>1674</v>
      </c>
      <c r="V19" s="20">
        <f>AO19</f>
        <v>47</v>
      </c>
      <c r="W19" s="20">
        <f>AP19</f>
        <v>1627</v>
      </c>
      <c r="X19" s="20">
        <f>SUM(Y19:Z19)</f>
        <v>843</v>
      </c>
      <c r="Y19" s="14">
        <f>SUM(AR19,BA19)</f>
        <v>7</v>
      </c>
      <c r="Z19" s="14">
        <f>SUM(AS19,BB19)</f>
        <v>836</v>
      </c>
      <c r="AA19" s="20">
        <f>SUM(AB19:AC19)</f>
        <v>3664</v>
      </c>
      <c r="AB19" s="14">
        <f>SUM(AU19,BD19)</f>
        <v>27</v>
      </c>
      <c r="AC19" s="20">
        <f>SUM(AV19,BE19)</f>
        <v>3637</v>
      </c>
      <c r="AD19" s="23" t="s">
        <v>18</v>
      </c>
      <c r="AE19" s="20">
        <f>SUM(AF19:AG19)</f>
        <v>8827</v>
      </c>
      <c r="AF19" s="20">
        <f>SUM(AI19,AL19,AU19)</f>
        <v>190</v>
      </c>
      <c r="AG19" s="20">
        <f>SUM(AJ19,AM19,AV19)</f>
        <v>8637</v>
      </c>
      <c r="AH19" s="14">
        <v>2754</v>
      </c>
      <c r="AI19" s="14">
        <v>128</v>
      </c>
      <c r="AJ19" s="14">
        <v>2626</v>
      </c>
      <c r="AK19" s="20">
        <v>2478</v>
      </c>
      <c r="AL19" s="20">
        <v>51</v>
      </c>
      <c r="AM19" s="20">
        <v>2427</v>
      </c>
      <c r="AN19" s="14">
        <v>1674</v>
      </c>
      <c r="AO19" s="14">
        <v>47</v>
      </c>
      <c r="AP19" s="14">
        <v>1627</v>
      </c>
      <c r="AQ19" s="21">
        <v>804</v>
      </c>
      <c r="AR19" s="21">
        <v>4</v>
      </c>
      <c r="AS19" s="21">
        <v>800</v>
      </c>
      <c r="AT19" s="14">
        <v>3595</v>
      </c>
      <c r="AU19" s="21">
        <v>11</v>
      </c>
      <c r="AV19" s="21">
        <v>3584</v>
      </c>
      <c r="AW19" s="20">
        <v>108</v>
      </c>
      <c r="AX19" s="20">
        <v>19</v>
      </c>
      <c r="AY19" s="20">
        <v>89</v>
      </c>
      <c r="AZ19" s="20">
        <v>39</v>
      </c>
      <c r="BA19" s="14">
        <v>3</v>
      </c>
      <c r="BB19" s="14">
        <v>36</v>
      </c>
      <c r="BC19" s="14">
        <v>69</v>
      </c>
      <c r="BD19" s="19">
        <v>16</v>
      </c>
      <c r="BE19" s="19">
        <v>53</v>
      </c>
    </row>
    <row r="20" spans="1:57" s="2" customFormat="1" ht="15.9" customHeight="1" x14ac:dyDescent="0.3">
      <c r="A20" s="23" t="s">
        <v>17</v>
      </c>
      <c r="B20" s="14">
        <f>SUM(C20,L20)</f>
        <v>12966</v>
      </c>
      <c r="C20" s="20">
        <f>SUM(D20:E20)</f>
        <v>5542</v>
      </c>
      <c r="D20" s="14">
        <f>SUM(G20,J20)</f>
        <v>136</v>
      </c>
      <c r="E20" s="14">
        <f>SUM(H20,K20)</f>
        <v>5406</v>
      </c>
      <c r="F20" s="20">
        <f>SUM(G20:H20)</f>
        <v>4708</v>
      </c>
      <c r="G20" s="14">
        <f>SUM('[1]歸化~9208'!C20,'[1]歸化9209~'!F23)</f>
        <v>12</v>
      </c>
      <c r="H20" s="14">
        <f>SUM('[1]歸化~9208'!D20,'[1]歸化9209~'!G23)</f>
        <v>4696</v>
      </c>
      <c r="I20" s="20">
        <f>SUM(J20:K20)</f>
        <v>834</v>
      </c>
      <c r="J20" s="14">
        <f>'[1]10411居留外籍'!F21</f>
        <v>124</v>
      </c>
      <c r="K20" s="14">
        <f>'[1]10411居留外籍'!G21</f>
        <v>710</v>
      </c>
      <c r="L20" s="20">
        <v>7424</v>
      </c>
      <c r="M20" s="20">
        <v>233</v>
      </c>
      <c r="N20" s="20">
        <v>7191</v>
      </c>
      <c r="O20" s="20">
        <f>SUM(P20:Q20)</f>
        <v>2364</v>
      </c>
      <c r="P20" s="14">
        <f>AI20</f>
        <v>135</v>
      </c>
      <c r="Q20" s="14">
        <f>AJ20</f>
        <v>2229</v>
      </c>
      <c r="R20" s="20">
        <f>SUM(S20:T20)</f>
        <v>1808</v>
      </c>
      <c r="S20" s="20">
        <f>SUM(V20,Y20)</f>
        <v>61</v>
      </c>
      <c r="T20" s="20">
        <f>SUM(W20,Z20)</f>
        <v>1747</v>
      </c>
      <c r="U20" s="20">
        <f>SUM(V20:W20)</f>
        <v>1182</v>
      </c>
      <c r="V20" s="20">
        <f>AO20</f>
        <v>48</v>
      </c>
      <c r="W20" s="20">
        <f>AP20</f>
        <v>1134</v>
      </c>
      <c r="X20" s="20">
        <f>SUM(Y20:Z20)</f>
        <v>626</v>
      </c>
      <c r="Y20" s="14">
        <f>SUM(AR20,BA20)</f>
        <v>13</v>
      </c>
      <c r="Z20" s="14">
        <f>SUM(AS20,BB20)</f>
        <v>613</v>
      </c>
      <c r="AA20" s="20">
        <f>SUM(AB20:AC20)</f>
        <v>3252</v>
      </c>
      <c r="AB20" s="14">
        <f>SUM(AU20,BD20)</f>
        <v>37</v>
      </c>
      <c r="AC20" s="20">
        <f>SUM(AV20,BE20)</f>
        <v>3215</v>
      </c>
      <c r="AD20" s="23" t="s">
        <v>17</v>
      </c>
      <c r="AE20" s="20">
        <f>SUM(AF20:AG20)</f>
        <v>7334</v>
      </c>
      <c r="AF20" s="20">
        <f>SUM(AI20,AL20,AU20)</f>
        <v>212</v>
      </c>
      <c r="AG20" s="20">
        <f>SUM(AJ20,AM20,AV20)</f>
        <v>7122</v>
      </c>
      <c r="AH20" s="14">
        <v>2364</v>
      </c>
      <c r="AI20" s="14">
        <v>135</v>
      </c>
      <c r="AJ20" s="14">
        <v>2229</v>
      </c>
      <c r="AK20" s="20">
        <v>1782</v>
      </c>
      <c r="AL20" s="20">
        <v>54</v>
      </c>
      <c r="AM20" s="20">
        <v>1728</v>
      </c>
      <c r="AN20" s="14">
        <v>1182</v>
      </c>
      <c r="AO20" s="14">
        <v>48</v>
      </c>
      <c r="AP20" s="14">
        <v>1134</v>
      </c>
      <c r="AQ20" s="21">
        <v>600</v>
      </c>
      <c r="AR20" s="21">
        <v>6</v>
      </c>
      <c r="AS20" s="21">
        <v>594</v>
      </c>
      <c r="AT20" s="14">
        <v>3188</v>
      </c>
      <c r="AU20" s="21">
        <v>23</v>
      </c>
      <c r="AV20" s="21">
        <v>3165</v>
      </c>
      <c r="AW20" s="20">
        <v>90</v>
      </c>
      <c r="AX20" s="20">
        <v>21</v>
      </c>
      <c r="AY20" s="20">
        <v>69</v>
      </c>
      <c r="AZ20" s="20">
        <v>26</v>
      </c>
      <c r="BA20" s="14">
        <v>7</v>
      </c>
      <c r="BB20" s="14">
        <v>19</v>
      </c>
      <c r="BC20" s="14">
        <v>64</v>
      </c>
      <c r="BD20" s="19">
        <v>14</v>
      </c>
      <c r="BE20" s="19">
        <v>50</v>
      </c>
    </row>
    <row r="21" spans="1:57" s="2" customFormat="1" ht="15.9" customHeight="1" x14ac:dyDescent="0.3">
      <c r="A21" s="23" t="s">
        <v>16</v>
      </c>
      <c r="B21" s="14">
        <f>SUM(C21,L21)</f>
        <v>19152</v>
      </c>
      <c r="C21" s="20">
        <f>SUM(D21:E21)</f>
        <v>8253</v>
      </c>
      <c r="D21" s="14">
        <f>SUM(G21,J21)</f>
        <v>298</v>
      </c>
      <c r="E21" s="14">
        <f>SUM(H21,K21)</f>
        <v>7955</v>
      </c>
      <c r="F21" s="20">
        <f>SUM(G21:H21)</f>
        <v>6684</v>
      </c>
      <c r="G21" s="14">
        <f>SUM('[1]歸化~9208'!C21,'[1]歸化9209~'!F24)</f>
        <v>22</v>
      </c>
      <c r="H21" s="14">
        <f>SUM('[1]歸化~9208'!D21,'[1]歸化9209~'!G24)</f>
        <v>6662</v>
      </c>
      <c r="I21" s="20">
        <f>SUM(J21:K21)</f>
        <v>1569</v>
      </c>
      <c r="J21" s="14">
        <f>'[1]10411居留外籍'!F22</f>
        <v>276</v>
      </c>
      <c r="K21" s="14">
        <f>'[1]10411居留外籍'!G22</f>
        <v>1293</v>
      </c>
      <c r="L21" s="20">
        <v>10899</v>
      </c>
      <c r="M21" s="20">
        <v>618</v>
      </c>
      <c r="N21" s="20">
        <v>10281</v>
      </c>
      <c r="O21" s="20">
        <f>SUM(P21:Q21)</f>
        <v>4115</v>
      </c>
      <c r="P21" s="14">
        <f>AI21</f>
        <v>370</v>
      </c>
      <c r="Q21" s="14">
        <f>AJ21</f>
        <v>3745</v>
      </c>
      <c r="R21" s="20">
        <f>SUM(S21:T21)</f>
        <v>2717</v>
      </c>
      <c r="S21" s="20">
        <f>SUM(V21,Y21)</f>
        <v>179</v>
      </c>
      <c r="T21" s="20">
        <f>SUM(W21,Z21)</f>
        <v>2538</v>
      </c>
      <c r="U21" s="20">
        <f>SUM(V21:W21)</f>
        <v>1757</v>
      </c>
      <c r="V21" s="20">
        <f>AO21</f>
        <v>128</v>
      </c>
      <c r="W21" s="20">
        <f>AP21</f>
        <v>1629</v>
      </c>
      <c r="X21" s="20">
        <f>SUM(Y21:Z21)</f>
        <v>960</v>
      </c>
      <c r="Y21" s="14">
        <f>SUM(AR21,BA21)</f>
        <v>51</v>
      </c>
      <c r="Z21" s="14">
        <f>SUM(AS21,BB21)</f>
        <v>909</v>
      </c>
      <c r="AA21" s="20">
        <f>SUM(AB21:AC21)</f>
        <v>4067</v>
      </c>
      <c r="AB21" s="14">
        <f>SUM(AU21,BD21)</f>
        <v>69</v>
      </c>
      <c r="AC21" s="20">
        <f>SUM(AV21,BE21)</f>
        <v>3998</v>
      </c>
      <c r="AD21" s="23" t="s">
        <v>16</v>
      </c>
      <c r="AE21" s="20">
        <f>SUM(AF21:AG21)</f>
        <v>10680</v>
      </c>
      <c r="AF21" s="20">
        <f>SUM(AI21,AL21,AU21)</f>
        <v>568</v>
      </c>
      <c r="AG21" s="20">
        <f>SUM(AJ21,AM21,AV21)</f>
        <v>10112</v>
      </c>
      <c r="AH21" s="14">
        <v>4115</v>
      </c>
      <c r="AI21" s="14">
        <v>370</v>
      </c>
      <c r="AJ21" s="14">
        <v>3745</v>
      </c>
      <c r="AK21" s="20">
        <v>2649</v>
      </c>
      <c r="AL21" s="20">
        <v>159</v>
      </c>
      <c r="AM21" s="20">
        <v>2490</v>
      </c>
      <c r="AN21" s="14">
        <v>1757</v>
      </c>
      <c r="AO21" s="14">
        <v>128</v>
      </c>
      <c r="AP21" s="14">
        <v>1629</v>
      </c>
      <c r="AQ21" s="21">
        <v>892</v>
      </c>
      <c r="AR21" s="21">
        <v>31</v>
      </c>
      <c r="AS21" s="21">
        <v>861</v>
      </c>
      <c r="AT21" s="14">
        <v>3916</v>
      </c>
      <c r="AU21" s="21">
        <v>39</v>
      </c>
      <c r="AV21" s="21">
        <v>3877</v>
      </c>
      <c r="AW21" s="20">
        <v>219</v>
      </c>
      <c r="AX21" s="20">
        <v>50</v>
      </c>
      <c r="AY21" s="20">
        <v>169</v>
      </c>
      <c r="AZ21" s="20">
        <v>68</v>
      </c>
      <c r="BA21" s="14">
        <v>20</v>
      </c>
      <c r="BB21" s="14">
        <v>48</v>
      </c>
      <c r="BC21" s="14">
        <v>151</v>
      </c>
      <c r="BD21" s="19">
        <v>30</v>
      </c>
      <c r="BE21" s="19">
        <v>121</v>
      </c>
    </row>
    <row r="22" spans="1:57" s="2" customFormat="1" ht="30" customHeight="1" x14ac:dyDescent="0.3">
      <c r="A22" s="23" t="s">
        <v>15</v>
      </c>
      <c r="B22" s="14">
        <f>SUM(C22,L22)</f>
        <v>4293</v>
      </c>
      <c r="C22" s="20">
        <f>SUM(D22:E22)</f>
        <v>1560</v>
      </c>
      <c r="D22" s="14">
        <f>SUM(G22,J22)</f>
        <v>116</v>
      </c>
      <c r="E22" s="14">
        <f>SUM(H22,K22)</f>
        <v>1444</v>
      </c>
      <c r="F22" s="20">
        <f>SUM(G22:H22)</f>
        <v>1208</v>
      </c>
      <c r="G22" s="14">
        <f>SUM('[1]歸化~9208'!C22,'[1]歸化9209~'!F25)</f>
        <v>5</v>
      </c>
      <c r="H22" s="14">
        <f>SUM('[1]歸化~9208'!D22,'[1]歸化9209~'!G25)</f>
        <v>1203</v>
      </c>
      <c r="I22" s="20">
        <f>SUM(J22:K22)</f>
        <v>352</v>
      </c>
      <c r="J22" s="14">
        <f>'[1]10411居留外籍'!F23</f>
        <v>111</v>
      </c>
      <c r="K22" s="14">
        <f>'[1]10411居留外籍'!G23</f>
        <v>241</v>
      </c>
      <c r="L22" s="20">
        <v>2733</v>
      </c>
      <c r="M22" s="20">
        <v>152</v>
      </c>
      <c r="N22" s="20">
        <v>2581</v>
      </c>
      <c r="O22" s="20">
        <f>SUM(P22:Q22)</f>
        <v>964</v>
      </c>
      <c r="P22" s="14">
        <f>AI22</f>
        <v>93</v>
      </c>
      <c r="Q22" s="14">
        <f>AJ22</f>
        <v>871</v>
      </c>
      <c r="R22" s="20">
        <f>SUM(S22:T22)</f>
        <v>749</v>
      </c>
      <c r="S22" s="20">
        <f>SUM(V22,Y22)</f>
        <v>34</v>
      </c>
      <c r="T22" s="20">
        <f>SUM(W22,Z22)</f>
        <v>715</v>
      </c>
      <c r="U22" s="20">
        <f>SUM(V22:W22)</f>
        <v>482</v>
      </c>
      <c r="V22" s="20">
        <f>AO22</f>
        <v>24</v>
      </c>
      <c r="W22" s="20">
        <f>AP22</f>
        <v>458</v>
      </c>
      <c r="X22" s="20">
        <f>SUM(Y22:Z22)</f>
        <v>267</v>
      </c>
      <c r="Y22" s="14">
        <f>SUM(AR22,BA22)</f>
        <v>10</v>
      </c>
      <c r="Z22" s="14">
        <f>SUM(AS22,BB22)</f>
        <v>257</v>
      </c>
      <c r="AA22" s="20">
        <f>SUM(AB22:AC22)</f>
        <v>1020</v>
      </c>
      <c r="AB22" s="14">
        <f>SUM(AU22,BD22)</f>
        <v>25</v>
      </c>
      <c r="AC22" s="20">
        <f>SUM(AV22,BE22)</f>
        <v>995</v>
      </c>
      <c r="AD22" s="23" t="s">
        <v>15</v>
      </c>
      <c r="AE22" s="20">
        <f>SUM(AF22:AG22)</f>
        <v>2691</v>
      </c>
      <c r="AF22" s="20">
        <f>SUM(AI22,AL22,AU22)</f>
        <v>142</v>
      </c>
      <c r="AG22" s="20">
        <f>SUM(AJ22,AM22,AV22)</f>
        <v>2549</v>
      </c>
      <c r="AH22" s="14">
        <v>964</v>
      </c>
      <c r="AI22" s="14">
        <v>93</v>
      </c>
      <c r="AJ22" s="14">
        <v>871</v>
      </c>
      <c r="AK22" s="20">
        <v>740</v>
      </c>
      <c r="AL22" s="20">
        <v>32</v>
      </c>
      <c r="AM22" s="20">
        <v>708</v>
      </c>
      <c r="AN22" s="14">
        <v>482</v>
      </c>
      <c r="AO22" s="14">
        <v>24</v>
      </c>
      <c r="AP22" s="14">
        <v>458</v>
      </c>
      <c r="AQ22" s="21">
        <v>258</v>
      </c>
      <c r="AR22" s="21">
        <v>8</v>
      </c>
      <c r="AS22" s="21">
        <v>250</v>
      </c>
      <c r="AT22" s="14">
        <v>987</v>
      </c>
      <c r="AU22" s="21">
        <v>17</v>
      </c>
      <c r="AV22" s="21">
        <v>970</v>
      </c>
      <c r="AW22" s="20">
        <v>42</v>
      </c>
      <c r="AX22" s="20">
        <v>10</v>
      </c>
      <c r="AY22" s="20">
        <v>32</v>
      </c>
      <c r="AZ22" s="20">
        <v>9</v>
      </c>
      <c r="BA22" s="14">
        <v>2</v>
      </c>
      <c r="BB22" s="14">
        <v>7</v>
      </c>
      <c r="BC22" s="14">
        <v>33</v>
      </c>
      <c r="BD22" s="19">
        <v>8</v>
      </c>
      <c r="BE22" s="19">
        <v>25</v>
      </c>
    </row>
    <row r="23" spans="1:57" s="2" customFormat="1" ht="15.9" customHeight="1" x14ac:dyDescent="0.3">
      <c r="A23" s="23" t="s">
        <v>14</v>
      </c>
      <c r="B23" s="14">
        <f>SUM(C23,L23)</f>
        <v>7764</v>
      </c>
      <c r="C23" s="20">
        <f>SUM(D23:E23)</f>
        <v>2137</v>
      </c>
      <c r="D23" s="14">
        <f>SUM(G23,J23)</f>
        <v>232</v>
      </c>
      <c r="E23" s="14">
        <f>SUM(H23,K23)</f>
        <v>1905</v>
      </c>
      <c r="F23" s="20">
        <f>SUM(G23:H23)</f>
        <v>1553</v>
      </c>
      <c r="G23" s="14">
        <f>SUM('[1]歸化~9208'!C23,'[1]歸化9209~'!F26)</f>
        <v>13</v>
      </c>
      <c r="H23" s="14">
        <f>SUM('[1]歸化~9208'!D23,'[1]歸化9209~'!G26)</f>
        <v>1540</v>
      </c>
      <c r="I23" s="20">
        <f>SUM(J23:K23)</f>
        <v>584</v>
      </c>
      <c r="J23" s="14">
        <f>'[1]10411居留外籍'!F24</f>
        <v>219</v>
      </c>
      <c r="K23" s="14">
        <f>'[1]10411居留外籍'!G24</f>
        <v>365</v>
      </c>
      <c r="L23" s="20">
        <v>5627</v>
      </c>
      <c r="M23" s="20">
        <v>512</v>
      </c>
      <c r="N23" s="20">
        <v>5115</v>
      </c>
      <c r="O23" s="20">
        <f>SUM(P23:Q23)</f>
        <v>2468</v>
      </c>
      <c r="P23" s="14">
        <f>AI23</f>
        <v>333</v>
      </c>
      <c r="Q23" s="14">
        <f>AJ23</f>
        <v>2135</v>
      </c>
      <c r="R23" s="20">
        <f>SUM(S23:T23)</f>
        <v>1324</v>
      </c>
      <c r="S23" s="20">
        <f>SUM(V23,Y23)</f>
        <v>110</v>
      </c>
      <c r="T23" s="20">
        <f>SUM(W23,Z23)</f>
        <v>1214</v>
      </c>
      <c r="U23" s="20">
        <f>SUM(V23:W23)</f>
        <v>882</v>
      </c>
      <c r="V23" s="20">
        <f>AO23</f>
        <v>76</v>
      </c>
      <c r="W23" s="20">
        <f>AP23</f>
        <v>806</v>
      </c>
      <c r="X23" s="20">
        <f>SUM(Y23:Z23)</f>
        <v>442</v>
      </c>
      <c r="Y23" s="14">
        <f>SUM(AR23,BA23)</f>
        <v>34</v>
      </c>
      <c r="Z23" s="14">
        <f>SUM(AS23,BB23)</f>
        <v>408</v>
      </c>
      <c r="AA23" s="20">
        <f>SUM(AB23:AC23)</f>
        <v>1835</v>
      </c>
      <c r="AB23" s="14">
        <f>SUM(AU23,BD23)</f>
        <v>69</v>
      </c>
      <c r="AC23" s="20">
        <f>SUM(AV23,BE23)</f>
        <v>1766</v>
      </c>
      <c r="AD23" s="23" t="s">
        <v>14</v>
      </c>
      <c r="AE23" s="20">
        <f>SUM(AF23:AG23)</f>
        <v>5484</v>
      </c>
      <c r="AF23" s="20">
        <f>SUM(AI23,AL23,AU23)</f>
        <v>458</v>
      </c>
      <c r="AG23" s="20">
        <f>SUM(AJ23,AM23,AV23)</f>
        <v>5026</v>
      </c>
      <c r="AH23" s="14">
        <v>2468</v>
      </c>
      <c r="AI23" s="14">
        <v>333</v>
      </c>
      <c r="AJ23" s="14">
        <v>2135</v>
      </c>
      <c r="AK23" s="20">
        <v>1288</v>
      </c>
      <c r="AL23" s="20">
        <v>95</v>
      </c>
      <c r="AM23" s="20">
        <v>1193</v>
      </c>
      <c r="AN23" s="14">
        <v>882</v>
      </c>
      <c r="AO23" s="14">
        <v>76</v>
      </c>
      <c r="AP23" s="14">
        <v>806</v>
      </c>
      <c r="AQ23" s="21">
        <v>406</v>
      </c>
      <c r="AR23" s="21">
        <v>19</v>
      </c>
      <c r="AS23" s="21">
        <v>387</v>
      </c>
      <c r="AT23" s="14">
        <v>1728</v>
      </c>
      <c r="AU23" s="21">
        <v>30</v>
      </c>
      <c r="AV23" s="21">
        <v>1698</v>
      </c>
      <c r="AW23" s="20">
        <v>143</v>
      </c>
      <c r="AX23" s="20">
        <v>54</v>
      </c>
      <c r="AY23" s="20">
        <v>89</v>
      </c>
      <c r="AZ23" s="20">
        <v>36</v>
      </c>
      <c r="BA23" s="14">
        <v>15</v>
      </c>
      <c r="BB23" s="14">
        <v>21</v>
      </c>
      <c r="BC23" s="14">
        <v>107</v>
      </c>
      <c r="BD23" s="19">
        <v>39</v>
      </c>
      <c r="BE23" s="19">
        <v>68</v>
      </c>
    </row>
    <row r="24" spans="1:57" s="2" customFormat="1" ht="15.9" customHeight="1" x14ac:dyDescent="0.3">
      <c r="A24" s="23" t="s">
        <v>13</v>
      </c>
      <c r="B24" s="14">
        <f>SUM(C24,L24)</f>
        <v>1845</v>
      </c>
      <c r="C24" s="20">
        <f>SUM(D24:E24)</f>
        <v>974</v>
      </c>
      <c r="D24" s="14">
        <f>SUM(G24,J24)</f>
        <v>24</v>
      </c>
      <c r="E24" s="14">
        <f>SUM(H24,K24)</f>
        <v>950</v>
      </c>
      <c r="F24" s="20">
        <f>SUM(G24:H24)</f>
        <v>877</v>
      </c>
      <c r="G24" s="14">
        <f>SUM('[1]歸化~9208'!C24,'[1]歸化9209~'!F27)</f>
        <v>1</v>
      </c>
      <c r="H24" s="14">
        <f>SUM('[1]歸化~9208'!D24,'[1]歸化9209~'!G27)</f>
        <v>876</v>
      </c>
      <c r="I24" s="20">
        <f>SUM(J24:K24)</f>
        <v>97</v>
      </c>
      <c r="J24" s="14">
        <f>'[1]10411居留外籍'!F25</f>
        <v>23</v>
      </c>
      <c r="K24" s="14">
        <f>'[1]10411居留外籍'!G25</f>
        <v>74</v>
      </c>
      <c r="L24" s="20">
        <v>871</v>
      </c>
      <c r="M24" s="20">
        <v>22</v>
      </c>
      <c r="N24" s="20">
        <v>849</v>
      </c>
      <c r="O24" s="20">
        <f>SUM(P24:Q24)</f>
        <v>193</v>
      </c>
      <c r="P24" s="14">
        <f>AI24</f>
        <v>8</v>
      </c>
      <c r="Q24" s="14">
        <f>AJ24</f>
        <v>185</v>
      </c>
      <c r="R24" s="20">
        <f>SUM(S24:T24)</f>
        <v>200</v>
      </c>
      <c r="S24" s="20">
        <f>SUM(V24,Y24)</f>
        <v>10</v>
      </c>
      <c r="T24" s="20">
        <f>SUM(W24,Z24)</f>
        <v>190</v>
      </c>
      <c r="U24" s="20">
        <f>SUM(V24:W24)</f>
        <v>115</v>
      </c>
      <c r="V24" s="20">
        <f>AO24</f>
        <v>6</v>
      </c>
      <c r="W24" s="20">
        <f>AP24</f>
        <v>109</v>
      </c>
      <c r="X24" s="20">
        <f>SUM(Y24:Z24)</f>
        <v>85</v>
      </c>
      <c r="Y24" s="14">
        <f>SUM(AR24,BA24)</f>
        <v>4</v>
      </c>
      <c r="Z24" s="14">
        <f>SUM(AS24,BB24)</f>
        <v>81</v>
      </c>
      <c r="AA24" s="20">
        <f>SUM(AB24:AC24)</f>
        <v>478</v>
      </c>
      <c r="AB24" s="14">
        <f>SUM(AU24,BD24)</f>
        <v>4</v>
      </c>
      <c r="AC24" s="20">
        <f>SUM(AV24,BE24)</f>
        <v>474</v>
      </c>
      <c r="AD24" s="23" t="s">
        <v>13</v>
      </c>
      <c r="AE24" s="20">
        <f>SUM(AF24:AG24)</f>
        <v>849</v>
      </c>
      <c r="AF24" s="20">
        <f>SUM(AI24,AL24,AU24)</f>
        <v>18</v>
      </c>
      <c r="AG24" s="20">
        <f>SUM(AJ24,AM24,AV24)</f>
        <v>831</v>
      </c>
      <c r="AH24" s="14">
        <v>193</v>
      </c>
      <c r="AI24" s="14">
        <v>8</v>
      </c>
      <c r="AJ24" s="14">
        <v>185</v>
      </c>
      <c r="AK24" s="20">
        <v>196</v>
      </c>
      <c r="AL24" s="20">
        <v>8</v>
      </c>
      <c r="AM24" s="20">
        <v>188</v>
      </c>
      <c r="AN24" s="14">
        <v>115</v>
      </c>
      <c r="AO24" s="14">
        <v>6</v>
      </c>
      <c r="AP24" s="14">
        <v>109</v>
      </c>
      <c r="AQ24" s="21">
        <v>81</v>
      </c>
      <c r="AR24" s="21">
        <v>2</v>
      </c>
      <c r="AS24" s="21">
        <v>79</v>
      </c>
      <c r="AT24" s="14">
        <v>460</v>
      </c>
      <c r="AU24" s="21">
        <v>2</v>
      </c>
      <c r="AV24" s="21">
        <v>458</v>
      </c>
      <c r="AW24" s="20">
        <v>22</v>
      </c>
      <c r="AX24" s="20">
        <v>4</v>
      </c>
      <c r="AY24" s="20">
        <v>18</v>
      </c>
      <c r="AZ24" s="20">
        <v>4</v>
      </c>
      <c r="BA24" s="14">
        <v>2</v>
      </c>
      <c r="BB24" s="14">
        <v>2</v>
      </c>
      <c r="BC24" s="14">
        <v>18</v>
      </c>
      <c r="BD24" s="19">
        <v>2</v>
      </c>
      <c r="BE24" s="19">
        <v>16</v>
      </c>
    </row>
    <row r="25" spans="1:57" s="2" customFormat="1" ht="30" customHeight="1" x14ac:dyDescent="0.3">
      <c r="A25" s="23" t="s">
        <v>12</v>
      </c>
      <c r="B25" s="14">
        <f>SUM(C25,L25)</f>
        <v>10118</v>
      </c>
      <c r="C25" s="20">
        <f>SUM(D25:E25)</f>
        <v>2653</v>
      </c>
      <c r="D25" s="14">
        <f>SUM(G25,J25)</f>
        <v>189</v>
      </c>
      <c r="E25" s="14">
        <f>SUM(H25,K25)</f>
        <v>2464</v>
      </c>
      <c r="F25" s="20">
        <f>SUM(G25:H25)</f>
        <v>1837</v>
      </c>
      <c r="G25" s="14">
        <f>SUM('[1]歸化~9208'!C25,'[1]歸化9209~'!F28)</f>
        <v>13</v>
      </c>
      <c r="H25" s="14">
        <f>SUM('[1]歸化~9208'!D25,'[1]歸化9209~'!G28)</f>
        <v>1824</v>
      </c>
      <c r="I25" s="20">
        <f>SUM(J25:K25)</f>
        <v>816</v>
      </c>
      <c r="J25" s="14">
        <f>'[1]10411居留外籍'!F26</f>
        <v>176</v>
      </c>
      <c r="K25" s="14">
        <f>'[1]10411居留外籍'!G26</f>
        <v>640</v>
      </c>
      <c r="L25" s="20">
        <v>7465</v>
      </c>
      <c r="M25" s="20">
        <v>458</v>
      </c>
      <c r="N25" s="20">
        <v>7007</v>
      </c>
      <c r="O25" s="20">
        <f>SUM(P25:Q25)</f>
        <v>2282</v>
      </c>
      <c r="P25" s="14">
        <f>AI25</f>
        <v>205</v>
      </c>
      <c r="Q25" s="14">
        <f>AJ25</f>
        <v>2077</v>
      </c>
      <c r="R25" s="20">
        <f>SUM(S25:T25)</f>
        <v>2118</v>
      </c>
      <c r="S25" s="20">
        <f>SUM(V25,Y25)</f>
        <v>128</v>
      </c>
      <c r="T25" s="20">
        <f>SUM(W25,Z25)</f>
        <v>1990</v>
      </c>
      <c r="U25" s="20">
        <f>SUM(V25:W25)</f>
        <v>1369</v>
      </c>
      <c r="V25" s="20">
        <f>AO25</f>
        <v>87</v>
      </c>
      <c r="W25" s="20">
        <f>AP25</f>
        <v>1282</v>
      </c>
      <c r="X25" s="20">
        <f>SUM(Y25:Z25)</f>
        <v>749</v>
      </c>
      <c r="Y25" s="14">
        <f>SUM(AR25,BA25)</f>
        <v>41</v>
      </c>
      <c r="Z25" s="14">
        <f>SUM(AS25,BB25)</f>
        <v>708</v>
      </c>
      <c r="AA25" s="20">
        <f>SUM(AB25:AC25)</f>
        <v>3065</v>
      </c>
      <c r="AB25" s="14">
        <f>SUM(AU25,BD25)</f>
        <v>125</v>
      </c>
      <c r="AC25" s="20">
        <f>SUM(AV25,BE25)</f>
        <v>2940</v>
      </c>
      <c r="AD25" s="23" t="s">
        <v>12</v>
      </c>
      <c r="AE25" s="20">
        <f>SUM(AF25:AG25)</f>
        <v>7215</v>
      </c>
      <c r="AF25" s="20">
        <f>SUM(AI25,AL25,AU25)</f>
        <v>364</v>
      </c>
      <c r="AG25" s="20">
        <f>SUM(AJ25,AM25,AV25)</f>
        <v>6851</v>
      </c>
      <c r="AH25" s="14">
        <v>2282</v>
      </c>
      <c r="AI25" s="14">
        <v>205</v>
      </c>
      <c r="AJ25" s="14">
        <v>2077</v>
      </c>
      <c r="AK25" s="20">
        <v>2066</v>
      </c>
      <c r="AL25" s="20">
        <v>110</v>
      </c>
      <c r="AM25" s="20">
        <v>1956</v>
      </c>
      <c r="AN25" s="14">
        <v>1369</v>
      </c>
      <c r="AO25" s="14">
        <v>87</v>
      </c>
      <c r="AP25" s="14">
        <v>1282</v>
      </c>
      <c r="AQ25" s="21">
        <v>697</v>
      </c>
      <c r="AR25" s="21">
        <v>23</v>
      </c>
      <c r="AS25" s="21">
        <v>674</v>
      </c>
      <c r="AT25" s="14">
        <v>2867</v>
      </c>
      <c r="AU25" s="21">
        <v>49</v>
      </c>
      <c r="AV25" s="21">
        <v>2818</v>
      </c>
      <c r="AW25" s="20">
        <v>250</v>
      </c>
      <c r="AX25" s="20">
        <v>94</v>
      </c>
      <c r="AY25" s="20">
        <v>156</v>
      </c>
      <c r="AZ25" s="20">
        <v>52</v>
      </c>
      <c r="BA25" s="14">
        <v>18</v>
      </c>
      <c r="BB25" s="14">
        <v>34</v>
      </c>
      <c r="BC25" s="14">
        <v>198</v>
      </c>
      <c r="BD25" s="19">
        <v>76</v>
      </c>
      <c r="BE25" s="19">
        <v>122</v>
      </c>
    </row>
    <row r="26" spans="1:57" s="2" customFormat="1" ht="15.9" customHeight="1" x14ac:dyDescent="0.3">
      <c r="A26" s="23" t="s">
        <v>11</v>
      </c>
      <c r="B26" s="14">
        <f>SUM(C26,L26)</f>
        <v>9137</v>
      </c>
      <c r="C26" s="20">
        <f>SUM(D26:E26)</f>
        <v>3236</v>
      </c>
      <c r="D26" s="14">
        <f>SUM(G26,J26)</f>
        <v>430</v>
      </c>
      <c r="E26" s="14">
        <f>SUM(H26,K26)</f>
        <v>2806</v>
      </c>
      <c r="F26" s="20">
        <f>SUM(G26:H26)</f>
        <v>1907</v>
      </c>
      <c r="G26" s="14">
        <f>SUM('[1]歸化~9208'!C26,'[1]歸化9209~'!F29)</f>
        <v>32</v>
      </c>
      <c r="H26" s="14">
        <f>SUM('[1]歸化~9208'!D26,'[1]歸化9209~'!G29)</f>
        <v>1875</v>
      </c>
      <c r="I26" s="20">
        <f>SUM(J26:K26)</f>
        <v>1329</v>
      </c>
      <c r="J26" s="14">
        <f>'[1]10411居留外籍'!F27</f>
        <v>398</v>
      </c>
      <c r="K26" s="14">
        <f>'[1]10411居留外籍'!G27</f>
        <v>931</v>
      </c>
      <c r="L26" s="20">
        <v>5901</v>
      </c>
      <c r="M26" s="20">
        <v>317</v>
      </c>
      <c r="N26" s="20">
        <v>5584</v>
      </c>
      <c r="O26" s="20">
        <f>SUM(P26:Q26)</f>
        <v>1464</v>
      </c>
      <c r="P26" s="14">
        <f>AI26</f>
        <v>118</v>
      </c>
      <c r="Q26" s="14">
        <f>AJ26</f>
        <v>1346</v>
      </c>
      <c r="R26" s="20">
        <f>SUM(S26:T26)</f>
        <v>1984</v>
      </c>
      <c r="S26" s="20">
        <f>SUM(V26,Y26)</f>
        <v>116</v>
      </c>
      <c r="T26" s="20">
        <f>SUM(W26,Z26)</f>
        <v>1868</v>
      </c>
      <c r="U26" s="20">
        <f>SUM(V26:W26)</f>
        <v>1211</v>
      </c>
      <c r="V26" s="20">
        <f>AO26</f>
        <v>71</v>
      </c>
      <c r="W26" s="20">
        <f>AP26</f>
        <v>1140</v>
      </c>
      <c r="X26" s="20">
        <f>SUM(Y26:Z26)</f>
        <v>773</v>
      </c>
      <c r="Y26" s="14">
        <f>SUM(AR26,BA26)</f>
        <v>45</v>
      </c>
      <c r="Z26" s="14">
        <f>SUM(AS26,BB26)</f>
        <v>728</v>
      </c>
      <c r="AA26" s="20">
        <f>SUM(AB26:AC26)</f>
        <v>2453</v>
      </c>
      <c r="AB26" s="14">
        <f>SUM(AU26,BD26)</f>
        <v>83</v>
      </c>
      <c r="AC26" s="20">
        <f>SUM(AV26,BE26)</f>
        <v>2370</v>
      </c>
      <c r="AD26" s="23" t="s">
        <v>11</v>
      </c>
      <c r="AE26" s="20">
        <f>SUM(AF26:AG26)</f>
        <v>5663</v>
      </c>
      <c r="AF26" s="20">
        <f>SUM(AI26,AL26,AU26)</f>
        <v>231</v>
      </c>
      <c r="AG26" s="20">
        <f>SUM(AJ26,AM26,AV26)</f>
        <v>5432</v>
      </c>
      <c r="AH26" s="14">
        <v>1464</v>
      </c>
      <c r="AI26" s="14">
        <v>118</v>
      </c>
      <c r="AJ26" s="14">
        <v>1346</v>
      </c>
      <c r="AK26" s="20">
        <v>1915</v>
      </c>
      <c r="AL26" s="20">
        <v>89</v>
      </c>
      <c r="AM26" s="20">
        <v>1826</v>
      </c>
      <c r="AN26" s="14">
        <v>1211</v>
      </c>
      <c r="AO26" s="14">
        <v>71</v>
      </c>
      <c r="AP26" s="14">
        <v>1140</v>
      </c>
      <c r="AQ26" s="21">
        <v>704</v>
      </c>
      <c r="AR26" s="21">
        <v>18</v>
      </c>
      <c r="AS26" s="21">
        <v>686</v>
      </c>
      <c r="AT26" s="14">
        <v>2284</v>
      </c>
      <c r="AU26" s="21">
        <v>24</v>
      </c>
      <c r="AV26" s="21">
        <v>2260</v>
      </c>
      <c r="AW26" s="20">
        <v>238</v>
      </c>
      <c r="AX26" s="20">
        <v>86</v>
      </c>
      <c r="AY26" s="20">
        <v>152</v>
      </c>
      <c r="AZ26" s="20">
        <v>69</v>
      </c>
      <c r="BA26" s="14">
        <v>27</v>
      </c>
      <c r="BB26" s="14">
        <v>42</v>
      </c>
      <c r="BC26" s="14">
        <v>169</v>
      </c>
      <c r="BD26" s="19">
        <v>59</v>
      </c>
      <c r="BE26" s="19">
        <v>110</v>
      </c>
    </row>
    <row r="27" spans="1:57" s="2" customFormat="1" ht="15.9" customHeight="1" x14ac:dyDescent="0.3">
      <c r="A27" s="23" t="s">
        <v>10</v>
      </c>
      <c r="B27" s="14">
        <f>SUM(C27,L27)</f>
        <v>4943</v>
      </c>
      <c r="C27" s="20">
        <f>SUM(D27:E27)</f>
        <v>1444</v>
      </c>
      <c r="D27" s="14">
        <f>SUM(G27,J27)</f>
        <v>122</v>
      </c>
      <c r="E27" s="14">
        <f>SUM(H27,K27)</f>
        <v>1322</v>
      </c>
      <c r="F27" s="20">
        <f>SUM(G27:H27)</f>
        <v>1078</v>
      </c>
      <c r="G27" s="14">
        <f>SUM('[1]歸化~9208'!C27,'[1]歸化9209~'!F30)</f>
        <v>10</v>
      </c>
      <c r="H27" s="14">
        <f>SUM('[1]歸化~9208'!D27,'[1]歸化9209~'!G30)</f>
        <v>1068</v>
      </c>
      <c r="I27" s="20">
        <f>SUM(J27:K27)</f>
        <v>366</v>
      </c>
      <c r="J27" s="14">
        <f>'[1]10411居留外籍'!F28</f>
        <v>112</v>
      </c>
      <c r="K27" s="14">
        <f>'[1]10411居留外籍'!G28</f>
        <v>254</v>
      </c>
      <c r="L27" s="20">
        <v>3499</v>
      </c>
      <c r="M27" s="20">
        <v>212</v>
      </c>
      <c r="N27" s="20">
        <v>3287</v>
      </c>
      <c r="O27" s="20">
        <f>SUM(P27:Q27)</f>
        <v>1131</v>
      </c>
      <c r="P27" s="14">
        <f>AI27</f>
        <v>102</v>
      </c>
      <c r="Q27" s="14">
        <f>AJ27</f>
        <v>1029</v>
      </c>
      <c r="R27" s="20">
        <f>SUM(S27:T27)</f>
        <v>1104</v>
      </c>
      <c r="S27" s="20">
        <f>SUM(V27,Y27)</f>
        <v>75</v>
      </c>
      <c r="T27" s="20">
        <f>SUM(W27,Z27)</f>
        <v>1029</v>
      </c>
      <c r="U27" s="20">
        <f>SUM(V27:W27)</f>
        <v>725</v>
      </c>
      <c r="V27" s="20">
        <f>AO27</f>
        <v>49</v>
      </c>
      <c r="W27" s="20">
        <f>AP27</f>
        <v>676</v>
      </c>
      <c r="X27" s="20">
        <f>SUM(Y27:Z27)</f>
        <v>379</v>
      </c>
      <c r="Y27" s="14">
        <f>SUM(AR27,BA27)</f>
        <v>26</v>
      </c>
      <c r="Z27" s="14">
        <f>SUM(AS27,BB27)</f>
        <v>353</v>
      </c>
      <c r="AA27" s="20">
        <f>SUM(AB27:AC27)</f>
        <v>1264</v>
      </c>
      <c r="AB27" s="14">
        <f>SUM(AU27,BD27)</f>
        <v>35</v>
      </c>
      <c r="AC27" s="20">
        <f>SUM(AV27,BE27)</f>
        <v>1229</v>
      </c>
      <c r="AD27" s="23" t="s">
        <v>10</v>
      </c>
      <c r="AE27" s="20">
        <f>SUM(AF27:AG27)</f>
        <v>3416</v>
      </c>
      <c r="AF27" s="20">
        <f>SUM(AI27,AL27,AU27)</f>
        <v>181</v>
      </c>
      <c r="AG27" s="20">
        <f>SUM(AJ27,AM27,AV27)</f>
        <v>3235</v>
      </c>
      <c r="AH27" s="14">
        <v>1131</v>
      </c>
      <c r="AI27" s="14">
        <v>102</v>
      </c>
      <c r="AJ27" s="14">
        <v>1029</v>
      </c>
      <c r="AK27" s="20">
        <v>1074</v>
      </c>
      <c r="AL27" s="20">
        <v>61</v>
      </c>
      <c r="AM27" s="20">
        <v>1013</v>
      </c>
      <c r="AN27" s="14">
        <v>725</v>
      </c>
      <c r="AO27" s="14">
        <v>49</v>
      </c>
      <c r="AP27" s="14">
        <v>676</v>
      </c>
      <c r="AQ27" s="21">
        <v>349</v>
      </c>
      <c r="AR27" s="21">
        <v>12</v>
      </c>
      <c r="AS27" s="21">
        <v>337</v>
      </c>
      <c r="AT27" s="14">
        <v>1211</v>
      </c>
      <c r="AU27" s="21">
        <v>18</v>
      </c>
      <c r="AV27" s="21">
        <v>1193</v>
      </c>
      <c r="AW27" s="20">
        <v>83</v>
      </c>
      <c r="AX27" s="20">
        <v>31</v>
      </c>
      <c r="AY27" s="20">
        <v>52</v>
      </c>
      <c r="AZ27" s="20">
        <v>30</v>
      </c>
      <c r="BA27" s="14">
        <v>14</v>
      </c>
      <c r="BB27" s="14">
        <v>16</v>
      </c>
      <c r="BC27" s="14">
        <v>53</v>
      </c>
      <c r="BD27" s="19">
        <v>17</v>
      </c>
      <c r="BE27" s="19">
        <v>36</v>
      </c>
    </row>
    <row r="28" spans="1:57" s="2" customFormat="1" ht="30" customHeight="1" x14ac:dyDescent="0.3">
      <c r="A28" s="23" t="s">
        <v>9</v>
      </c>
      <c r="B28" s="14">
        <f>SUM(C28,L28)</f>
        <v>2656</v>
      </c>
      <c r="C28" s="20">
        <f>SUM(D28:E28)</f>
        <v>331</v>
      </c>
      <c r="D28" s="14">
        <f>SUM(G28,J28)</f>
        <v>13</v>
      </c>
      <c r="E28" s="14">
        <f>SUM(H28,K28)</f>
        <v>318</v>
      </c>
      <c r="F28" s="20">
        <f>SUM(G28:H28)</f>
        <v>278</v>
      </c>
      <c r="G28" s="14">
        <f>SUM('[1]歸化~9208'!C28,'[1]歸化9209~'!F32)</f>
        <v>1</v>
      </c>
      <c r="H28" s="14">
        <f>SUM('[1]歸化~9208'!D28,'[1]歸化9209~'!G32)</f>
        <v>277</v>
      </c>
      <c r="I28" s="20">
        <f>SUM(J28:K28)</f>
        <v>53</v>
      </c>
      <c r="J28" s="14">
        <f>'[1]10411居留外籍'!F29</f>
        <v>12</v>
      </c>
      <c r="K28" s="14">
        <f>'[1]10411居留外籍'!G29</f>
        <v>41</v>
      </c>
      <c r="L28" s="20">
        <v>2325</v>
      </c>
      <c r="M28" s="20">
        <v>89</v>
      </c>
      <c r="N28" s="20">
        <v>2236</v>
      </c>
      <c r="O28" s="20">
        <f>SUM(P28:Q28)</f>
        <v>328</v>
      </c>
      <c r="P28" s="14">
        <f>AI28</f>
        <v>10</v>
      </c>
      <c r="Q28" s="14">
        <f>AJ28</f>
        <v>318</v>
      </c>
      <c r="R28" s="20">
        <f>SUM(S28:T28)</f>
        <v>803</v>
      </c>
      <c r="S28" s="20">
        <f>SUM(V28,Y28)</f>
        <v>44</v>
      </c>
      <c r="T28" s="20">
        <f>SUM(W28,Z28)</f>
        <v>759</v>
      </c>
      <c r="U28" s="20">
        <f>SUM(V28:W28)</f>
        <v>578</v>
      </c>
      <c r="V28" s="20">
        <f>AO28</f>
        <v>38</v>
      </c>
      <c r="W28" s="20">
        <f>AP28</f>
        <v>540</v>
      </c>
      <c r="X28" s="20">
        <f>SUM(Y28:Z28)</f>
        <v>225</v>
      </c>
      <c r="Y28" s="14">
        <f>SUM(AR28,BA28)</f>
        <v>6</v>
      </c>
      <c r="Z28" s="14">
        <f>SUM(AS28,BB28)</f>
        <v>219</v>
      </c>
      <c r="AA28" s="20">
        <f>SUM(AB28:AC28)</f>
        <v>1194</v>
      </c>
      <c r="AB28" s="14">
        <f>SUM(AU28,BD28)</f>
        <v>35</v>
      </c>
      <c r="AC28" s="20">
        <f>SUM(AV28,BE28)</f>
        <v>1159</v>
      </c>
      <c r="AD28" s="23" t="s">
        <v>9</v>
      </c>
      <c r="AE28" s="20">
        <f>SUM(AF28:AG28)</f>
        <v>2273</v>
      </c>
      <c r="AF28" s="20">
        <f>SUM(AI28,AL28,AU28)</f>
        <v>64</v>
      </c>
      <c r="AG28" s="20">
        <f>SUM(AJ28,AM28,AV28)</f>
        <v>2209</v>
      </c>
      <c r="AH28" s="14">
        <v>328</v>
      </c>
      <c r="AI28" s="14">
        <v>10</v>
      </c>
      <c r="AJ28" s="14">
        <v>318</v>
      </c>
      <c r="AK28" s="20">
        <v>791</v>
      </c>
      <c r="AL28" s="20">
        <v>43</v>
      </c>
      <c r="AM28" s="20">
        <v>748</v>
      </c>
      <c r="AN28" s="14">
        <v>578</v>
      </c>
      <c r="AO28" s="14">
        <v>38</v>
      </c>
      <c r="AP28" s="14">
        <v>540</v>
      </c>
      <c r="AQ28" s="21">
        <v>213</v>
      </c>
      <c r="AR28" s="21">
        <v>5</v>
      </c>
      <c r="AS28" s="21">
        <v>208</v>
      </c>
      <c r="AT28" s="14">
        <v>1154</v>
      </c>
      <c r="AU28" s="21">
        <v>11</v>
      </c>
      <c r="AV28" s="21">
        <v>1143</v>
      </c>
      <c r="AW28" s="20">
        <v>52</v>
      </c>
      <c r="AX28" s="20">
        <v>25</v>
      </c>
      <c r="AY28" s="20">
        <v>27</v>
      </c>
      <c r="AZ28" s="20">
        <v>12</v>
      </c>
      <c r="BA28" s="14">
        <v>1</v>
      </c>
      <c r="BB28" s="14">
        <v>11</v>
      </c>
      <c r="BC28" s="14">
        <v>40</v>
      </c>
      <c r="BD28" s="19">
        <v>24</v>
      </c>
      <c r="BE28" s="19">
        <v>16</v>
      </c>
    </row>
    <row r="29" spans="1:57" s="2" customFormat="1" ht="15.9" customHeight="1" x14ac:dyDescent="0.3">
      <c r="A29" s="23" t="s">
        <v>8</v>
      </c>
      <c r="B29" s="14">
        <f>SUM(C29,L29)</f>
        <v>586</v>
      </c>
      <c r="C29" s="20">
        <f>SUM(D29:E29)</f>
        <v>64</v>
      </c>
      <c r="D29" s="14">
        <f>SUM(G29,J29)</f>
        <v>1</v>
      </c>
      <c r="E29" s="14">
        <f>SUM(H29,K29)</f>
        <v>63</v>
      </c>
      <c r="F29" s="20">
        <f>SUM(G29:H29)</f>
        <v>41</v>
      </c>
      <c r="G29" s="14">
        <f>SUM('[1]歸化~9208'!C29,'[1]歸化9209~'!F33)</f>
        <v>0</v>
      </c>
      <c r="H29" s="14">
        <f>SUM('[1]歸化~9208'!D29,'[1]歸化9209~'!G33)</f>
        <v>41</v>
      </c>
      <c r="I29" s="20">
        <f>SUM(J29:K29)</f>
        <v>23</v>
      </c>
      <c r="J29" s="14">
        <f>'[1]10411居留外籍'!F30</f>
        <v>1</v>
      </c>
      <c r="K29" s="14">
        <f>'[1]10411居留外籍'!G30</f>
        <v>22</v>
      </c>
      <c r="L29" s="20">
        <v>522</v>
      </c>
      <c r="M29" s="20">
        <v>96</v>
      </c>
      <c r="N29" s="20">
        <v>426</v>
      </c>
      <c r="O29" s="20">
        <f>SUM(P29:Q29)</f>
        <v>66</v>
      </c>
      <c r="P29" s="14">
        <f>AI29</f>
        <v>10</v>
      </c>
      <c r="Q29" s="14">
        <f>AJ29</f>
        <v>56</v>
      </c>
      <c r="R29" s="20">
        <f>SUM(S29:T29)</f>
        <v>112</v>
      </c>
      <c r="S29" s="20">
        <f>SUM(V29,Y29)</f>
        <v>19</v>
      </c>
      <c r="T29" s="20">
        <f>SUM(W29,Z29)</f>
        <v>93</v>
      </c>
      <c r="U29" s="20">
        <f>SUM(V29:W29)</f>
        <v>72</v>
      </c>
      <c r="V29" s="20">
        <f>AO29</f>
        <v>14</v>
      </c>
      <c r="W29" s="20">
        <f>AP29</f>
        <v>58</v>
      </c>
      <c r="X29" s="20">
        <f>SUM(Y29:Z29)</f>
        <v>40</v>
      </c>
      <c r="Y29" s="14">
        <f>SUM(AR29,BA29)</f>
        <v>5</v>
      </c>
      <c r="Z29" s="14">
        <f>SUM(AS29,BB29)</f>
        <v>35</v>
      </c>
      <c r="AA29" s="20">
        <f>SUM(AB29:AC29)</f>
        <v>344</v>
      </c>
      <c r="AB29" s="14">
        <f>SUM(AU29,BD29)</f>
        <v>67</v>
      </c>
      <c r="AC29" s="20">
        <f>SUM(AV29,BE29)</f>
        <v>277</v>
      </c>
      <c r="AD29" s="23" t="s">
        <v>8</v>
      </c>
      <c r="AE29" s="20">
        <f>SUM(AF29:AG29)</f>
        <v>518</v>
      </c>
      <c r="AF29" s="20">
        <f>SUM(AI29,AL29,AU29)</f>
        <v>96</v>
      </c>
      <c r="AG29" s="20">
        <f>SUM(AJ29,AM29,AV29)</f>
        <v>422</v>
      </c>
      <c r="AH29" s="14">
        <v>66</v>
      </c>
      <c r="AI29" s="14">
        <v>10</v>
      </c>
      <c r="AJ29" s="14">
        <v>56</v>
      </c>
      <c r="AK29" s="20">
        <v>111</v>
      </c>
      <c r="AL29" s="20">
        <v>19</v>
      </c>
      <c r="AM29" s="20">
        <v>92</v>
      </c>
      <c r="AN29" s="14">
        <v>72</v>
      </c>
      <c r="AO29" s="14">
        <v>14</v>
      </c>
      <c r="AP29" s="14">
        <v>58</v>
      </c>
      <c r="AQ29" s="21">
        <v>39</v>
      </c>
      <c r="AR29" s="21">
        <v>5</v>
      </c>
      <c r="AS29" s="21">
        <v>34</v>
      </c>
      <c r="AT29" s="14">
        <v>341</v>
      </c>
      <c r="AU29" s="21">
        <v>67</v>
      </c>
      <c r="AV29" s="21">
        <v>274</v>
      </c>
      <c r="AW29" s="20">
        <v>4</v>
      </c>
      <c r="AX29" s="20">
        <v>0</v>
      </c>
      <c r="AY29" s="20">
        <v>4</v>
      </c>
      <c r="AZ29" s="20">
        <v>1</v>
      </c>
      <c r="BA29" s="14">
        <v>0</v>
      </c>
      <c r="BB29" s="14">
        <v>1</v>
      </c>
      <c r="BC29" s="14">
        <v>3</v>
      </c>
      <c r="BD29" s="19">
        <v>0</v>
      </c>
      <c r="BE29" s="19">
        <v>3</v>
      </c>
    </row>
    <row r="30" spans="1:57" s="10" customFormat="1" ht="30" customHeight="1" x14ac:dyDescent="0.3">
      <c r="A30" s="22" t="s">
        <v>7</v>
      </c>
      <c r="B30" s="14">
        <f>SUM(C30,L30)</f>
        <v>2328</v>
      </c>
      <c r="C30" s="20">
        <f>SUM(D30:E30)</f>
        <v>0</v>
      </c>
      <c r="D30" s="14">
        <f>SUM(G30,J30)</f>
        <v>0</v>
      </c>
      <c r="E30" s="14">
        <f>SUM(H30,K30)</f>
        <v>0</v>
      </c>
      <c r="F30" s="20">
        <f>SUM(G30:H30)</f>
        <v>0</v>
      </c>
      <c r="G30" s="14">
        <v>0</v>
      </c>
      <c r="H30" s="14">
        <v>0</v>
      </c>
      <c r="I30" s="20">
        <f>SUM(J30:K30)</f>
        <v>0</v>
      </c>
      <c r="J30" s="14">
        <v>0</v>
      </c>
      <c r="K30" s="20">
        <v>0</v>
      </c>
      <c r="L30" s="20">
        <v>2328</v>
      </c>
      <c r="M30" s="20">
        <v>273</v>
      </c>
      <c r="N30" s="20">
        <v>2055</v>
      </c>
      <c r="O30" s="20">
        <f>SUM(P30:Q30)</f>
        <v>1725</v>
      </c>
      <c r="P30" s="14">
        <f>AI30</f>
        <v>180</v>
      </c>
      <c r="Q30" s="14">
        <f>AJ30</f>
        <v>1545</v>
      </c>
      <c r="R30" s="20">
        <f>SUM(S30:T30)</f>
        <v>432</v>
      </c>
      <c r="S30" s="20">
        <f>SUM(V30,Y30)</f>
        <v>54</v>
      </c>
      <c r="T30" s="20">
        <f>SUM(W30,Z30)</f>
        <v>378</v>
      </c>
      <c r="U30" s="20">
        <f>SUM(V30:W30)</f>
        <v>241</v>
      </c>
      <c r="V30" s="20">
        <f>AO30</f>
        <v>19</v>
      </c>
      <c r="W30" s="20">
        <f>AP30</f>
        <v>222</v>
      </c>
      <c r="X30" s="20">
        <f>SUM(Y30:Z30)</f>
        <v>191</v>
      </c>
      <c r="Y30" s="14">
        <f>SUM(AR30,BA30)</f>
        <v>35</v>
      </c>
      <c r="Z30" s="14">
        <f>SUM(AS30,BB30)</f>
        <v>156</v>
      </c>
      <c r="AA30" s="20">
        <f>SUM(AB30:AC30)</f>
        <v>171</v>
      </c>
      <c r="AB30" s="14">
        <f>SUM(AU30,BD30)</f>
        <v>39</v>
      </c>
      <c r="AC30" s="20">
        <f>SUM(AV30,BE30)</f>
        <v>132</v>
      </c>
      <c r="AD30" s="22" t="s">
        <v>7</v>
      </c>
      <c r="AE30" s="20">
        <f>SUM(AF30:AG30)</f>
        <v>2218</v>
      </c>
      <c r="AF30" s="20">
        <f>SUM(AI30,AL30,AU30)</f>
        <v>218</v>
      </c>
      <c r="AG30" s="20">
        <f>SUM(AJ30,AM30,AV30)</f>
        <v>2000</v>
      </c>
      <c r="AH30" s="14">
        <v>1725</v>
      </c>
      <c r="AI30" s="14">
        <v>180</v>
      </c>
      <c r="AJ30" s="14">
        <v>1545</v>
      </c>
      <c r="AK30" s="20">
        <v>389</v>
      </c>
      <c r="AL30" s="20">
        <v>32</v>
      </c>
      <c r="AM30" s="20">
        <v>357</v>
      </c>
      <c r="AN30" s="14">
        <v>241</v>
      </c>
      <c r="AO30" s="14">
        <v>19</v>
      </c>
      <c r="AP30" s="14">
        <v>222</v>
      </c>
      <c r="AQ30" s="21">
        <v>148</v>
      </c>
      <c r="AR30" s="21">
        <v>13</v>
      </c>
      <c r="AS30" s="21">
        <v>135</v>
      </c>
      <c r="AT30" s="14">
        <v>104</v>
      </c>
      <c r="AU30" s="21">
        <v>6</v>
      </c>
      <c r="AV30" s="21">
        <v>98</v>
      </c>
      <c r="AW30" s="20">
        <v>110</v>
      </c>
      <c r="AX30" s="20">
        <v>55</v>
      </c>
      <c r="AY30" s="20">
        <v>55</v>
      </c>
      <c r="AZ30" s="20">
        <v>43</v>
      </c>
      <c r="BA30" s="14">
        <v>22</v>
      </c>
      <c r="BB30" s="14">
        <v>21</v>
      </c>
      <c r="BC30" s="14">
        <v>67</v>
      </c>
      <c r="BD30" s="19">
        <v>33</v>
      </c>
      <c r="BE30" s="19">
        <v>34</v>
      </c>
    </row>
    <row r="31" spans="1:57" s="10" customFormat="1" ht="9.9" customHeight="1" x14ac:dyDescent="0.3">
      <c r="A31" s="17"/>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8"/>
      <c r="AD31" s="17"/>
      <c r="AE31" s="15"/>
      <c r="AF31" s="15"/>
      <c r="AG31" s="15"/>
      <c r="AH31" s="16"/>
      <c r="AI31" s="16"/>
      <c r="AJ31" s="16"/>
      <c r="AK31" s="15"/>
      <c r="AL31" s="15"/>
      <c r="AM31" s="15"/>
      <c r="AN31" s="16"/>
      <c r="AO31" s="16"/>
      <c r="AP31" s="16"/>
      <c r="AQ31" s="13"/>
      <c r="AR31" s="13"/>
      <c r="AS31" s="13"/>
      <c r="AT31" s="16"/>
      <c r="AU31" s="13"/>
      <c r="AV31" s="13"/>
      <c r="AW31" s="15"/>
      <c r="AX31" s="15"/>
      <c r="AY31" s="15"/>
      <c r="AZ31" s="15"/>
      <c r="BA31" s="14"/>
      <c r="BB31" s="14"/>
      <c r="BC31" s="14"/>
      <c r="BD31" s="13"/>
      <c r="BE31" s="13"/>
    </row>
    <row r="32" spans="1:57" s="2" customFormat="1" x14ac:dyDescent="0.3">
      <c r="A32" s="12" t="s">
        <v>6</v>
      </c>
      <c r="AC32" s="11" t="s">
        <v>5</v>
      </c>
      <c r="AD32" s="10"/>
      <c r="AV32" s="4"/>
      <c r="BA32" s="9"/>
      <c r="BB32" s="9"/>
      <c r="BC32" s="8"/>
      <c r="BD32" s="8"/>
      <c r="BE32" s="7" t="str">
        <f>AC32</f>
        <v>內政部移民署　107年07月13日編製</v>
      </c>
    </row>
    <row r="33" spans="1:57" s="2" customFormat="1" x14ac:dyDescent="0.3">
      <c r="A33" s="5" t="s">
        <v>4</v>
      </c>
      <c r="AC33" s="4"/>
      <c r="AD33" s="5"/>
      <c r="AV33" s="4"/>
      <c r="BE33" s="4"/>
    </row>
    <row r="34" spans="1:57" s="2" customFormat="1" x14ac:dyDescent="0.3">
      <c r="A34" s="6" t="s">
        <v>3</v>
      </c>
      <c r="AC34" s="4"/>
      <c r="AD34" s="5"/>
      <c r="AV34" s="4"/>
      <c r="BE34" s="4"/>
    </row>
    <row r="35" spans="1:57" s="2" customFormat="1" x14ac:dyDescent="0.3">
      <c r="A35" s="3" t="s">
        <v>2</v>
      </c>
    </row>
    <row r="36" spans="1:57" s="2" customFormat="1" x14ac:dyDescent="0.3">
      <c r="A36" s="3" t="s">
        <v>1</v>
      </c>
    </row>
    <row r="37" spans="1:57" s="2" customFormat="1" x14ac:dyDescent="0.3">
      <c r="A37" s="2" t="s">
        <v>0</v>
      </c>
    </row>
    <row r="38" spans="1:57" s="2" customFormat="1" x14ac:dyDescent="0.3">
      <c r="A38" s="1"/>
    </row>
  </sheetData>
  <mergeCells count="31">
    <mergeCell ref="U5:W5"/>
    <mergeCell ref="R4:Z4"/>
    <mergeCell ref="X5:Z5"/>
    <mergeCell ref="A3:A6"/>
    <mergeCell ref="B3:B6"/>
    <mergeCell ref="C3:K3"/>
    <mergeCell ref="AA4:AC5"/>
    <mergeCell ref="C4:E5"/>
    <mergeCell ref="F4:H5"/>
    <mergeCell ref="I4:K5"/>
    <mergeCell ref="L4:N5"/>
    <mergeCell ref="R5:T5"/>
    <mergeCell ref="O4:Q5"/>
    <mergeCell ref="AW4:AY5"/>
    <mergeCell ref="AZ4:BB5"/>
    <mergeCell ref="BC4:BE5"/>
    <mergeCell ref="AK5:AM5"/>
    <mergeCell ref="AN5:AP5"/>
    <mergeCell ref="AH4:AJ5"/>
    <mergeCell ref="AQ5:AS5"/>
    <mergeCell ref="AK4:AS4"/>
    <mergeCell ref="C1:AA1"/>
    <mergeCell ref="AD3:AD6"/>
    <mergeCell ref="AE1:BC1"/>
    <mergeCell ref="AE2:BC2"/>
    <mergeCell ref="AW3:BE3"/>
    <mergeCell ref="C2:AA2"/>
    <mergeCell ref="AE3:AV3"/>
    <mergeCell ref="AT4:AV5"/>
    <mergeCell ref="L3:AC3"/>
    <mergeCell ref="AE4:AG5"/>
  </mergeCells>
  <phoneticPr fontId="2" type="noConversion"/>
  <printOptions horizontalCentered="1" verticalCentered="1"/>
  <pageMargins left="0.27559055118110237" right="0.27559055118110237" top="0" bottom="0" header="0.51181102362204722" footer="0.51181102362204722"/>
  <pageSetup paperSize="9" scale="7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zoomScale="75" workbookViewId="0">
      <pane xSplit="1" ySplit="6" topLeftCell="B7" activePane="bottomRight" state="frozen"/>
      <selection activeCell="L7" sqref="L7"/>
      <selection pane="topRight" activeCell="L7" sqref="L7"/>
      <selection pane="bottomLeft" activeCell="L7" sqref="L7"/>
      <selection pane="bottomRight" activeCell="L7" sqref="L7"/>
    </sheetView>
  </sheetViews>
  <sheetFormatPr defaultColWidth="9" defaultRowHeight="16.2" x14ac:dyDescent="0.3"/>
  <cols>
    <col min="1" max="1" width="8.6640625" style="48" customWidth="1"/>
    <col min="2" max="26" width="7.6640625" style="48" customWidth="1"/>
    <col min="27" max="16384" width="9" style="48"/>
  </cols>
  <sheetData>
    <row r="1" spans="1:26" s="50" customFormat="1" ht="30" customHeight="1" x14ac:dyDescent="0.3">
      <c r="A1" s="101" t="s">
        <v>83</v>
      </c>
      <c r="B1" s="101"/>
      <c r="C1" s="101"/>
      <c r="D1" s="101"/>
      <c r="E1" s="101"/>
      <c r="F1" s="101"/>
      <c r="G1" s="101"/>
      <c r="H1" s="101"/>
      <c r="I1" s="101"/>
      <c r="J1" s="101"/>
      <c r="K1" s="101"/>
      <c r="L1" s="101"/>
      <c r="M1" s="101"/>
      <c r="N1" s="101"/>
      <c r="O1" s="101"/>
      <c r="P1" s="101"/>
      <c r="Q1" s="101"/>
      <c r="R1" s="101"/>
      <c r="S1" s="101"/>
      <c r="T1" s="101"/>
      <c r="U1" s="101"/>
      <c r="V1" s="101"/>
      <c r="W1" s="101"/>
      <c r="X1" s="101"/>
      <c r="Y1" s="101"/>
      <c r="Z1" s="101"/>
    </row>
    <row r="2" spans="1:26" x14ac:dyDescent="0.3">
      <c r="A2" s="100"/>
      <c r="B2" s="100"/>
      <c r="C2" s="100"/>
      <c r="D2" s="100"/>
      <c r="E2" s="98"/>
      <c r="F2" s="98"/>
      <c r="G2" s="98"/>
      <c r="H2" s="98"/>
      <c r="I2" s="96" t="str">
        <f>證件別!C2</f>
        <v>76年1月至107年06月底</v>
      </c>
      <c r="J2" s="96"/>
      <c r="K2" s="96"/>
      <c r="L2" s="96"/>
      <c r="M2" s="96"/>
      <c r="N2" s="96"/>
      <c r="O2" s="96"/>
      <c r="P2" s="96"/>
      <c r="Q2" s="96"/>
      <c r="R2" s="99"/>
      <c r="S2" s="98"/>
      <c r="Z2" s="97" t="s">
        <v>82</v>
      </c>
    </row>
    <row r="3" spans="1:26" ht="20.100000000000001" customHeight="1" x14ac:dyDescent="0.3">
      <c r="A3" s="96" t="s">
        <v>81</v>
      </c>
      <c r="B3" s="95" t="s">
        <v>32</v>
      </c>
      <c r="C3" s="91" t="s">
        <v>80</v>
      </c>
      <c r="D3" s="94"/>
      <c r="E3" s="94"/>
      <c r="F3" s="94"/>
      <c r="G3" s="94"/>
      <c r="H3" s="94"/>
      <c r="I3" s="94"/>
      <c r="J3" s="94"/>
      <c r="K3" s="94"/>
      <c r="L3" s="94"/>
      <c r="M3" s="94"/>
      <c r="N3" s="94"/>
      <c r="O3" s="94"/>
      <c r="P3" s="94"/>
      <c r="Q3" s="94"/>
      <c r="R3" s="94"/>
      <c r="S3" s="94"/>
      <c r="T3" s="90"/>
      <c r="U3" s="93" t="s">
        <v>79</v>
      </c>
      <c r="V3" s="92"/>
      <c r="W3" s="92"/>
      <c r="X3" s="92"/>
      <c r="Y3" s="92"/>
      <c r="Z3" s="92"/>
    </row>
    <row r="4" spans="1:26" ht="15.15" customHeight="1" x14ac:dyDescent="0.3">
      <c r="A4" s="84"/>
      <c r="B4" s="83"/>
      <c r="C4" s="91" t="s">
        <v>70</v>
      </c>
      <c r="D4" s="90"/>
      <c r="E4" s="89" t="s">
        <v>78</v>
      </c>
      <c r="F4" s="88"/>
      <c r="G4" s="89" t="s">
        <v>77</v>
      </c>
      <c r="H4" s="88"/>
      <c r="I4" s="89" t="s">
        <v>76</v>
      </c>
      <c r="J4" s="88"/>
      <c r="K4" s="89" t="s">
        <v>75</v>
      </c>
      <c r="L4" s="88"/>
      <c r="M4" s="89" t="s">
        <v>74</v>
      </c>
      <c r="N4" s="88"/>
      <c r="O4" s="89" t="s">
        <v>73</v>
      </c>
      <c r="P4" s="88"/>
      <c r="Q4" s="89" t="s">
        <v>72</v>
      </c>
      <c r="R4" s="88"/>
      <c r="S4" s="89" t="s">
        <v>71</v>
      </c>
      <c r="T4" s="88"/>
      <c r="U4" s="86" t="s">
        <v>70</v>
      </c>
      <c r="V4" s="87"/>
      <c r="W4" s="86" t="s">
        <v>69</v>
      </c>
      <c r="X4" s="87"/>
      <c r="Y4" s="86" t="s">
        <v>68</v>
      </c>
      <c r="Z4" s="85"/>
    </row>
    <row r="5" spans="1:26" ht="15.15" customHeight="1" x14ac:dyDescent="0.3">
      <c r="A5" s="84"/>
      <c r="B5" s="83"/>
      <c r="C5" s="82"/>
      <c r="D5" s="81"/>
      <c r="E5" s="80"/>
      <c r="F5" s="79"/>
      <c r="G5" s="80"/>
      <c r="H5" s="79"/>
      <c r="I5" s="80"/>
      <c r="J5" s="79"/>
      <c r="K5" s="80"/>
      <c r="L5" s="79"/>
      <c r="M5" s="80"/>
      <c r="N5" s="79"/>
      <c r="O5" s="80"/>
      <c r="P5" s="79"/>
      <c r="Q5" s="80"/>
      <c r="R5" s="79"/>
      <c r="S5" s="80"/>
      <c r="T5" s="79"/>
      <c r="U5" s="77"/>
      <c r="V5" s="78"/>
      <c r="W5" s="77"/>
      <c r="X5" s="78"/>
      <c r="Y5" s="77"/>
      <c r="Z5" s="76"/>
    </row>
    <row r="6" spans="1:26" ht="25.2" customHeight="1" x14ac:dyDescent="0.3">
      <c r="A6" s="75"/>
      <c r="B6" s="74"/>
      <c r="C6" s="73" t="s">
        <v>67</v>
      </c>
      <c r="D6" s="73" t="s">
        <v>66</v>
      </c>
      <c r="E6" s="73" t="s">
        <v>67</v>
      </c>
      <c r="F6" s="73" t="s">
        <v>66</v>
      </c>
      <c r="G6" s="73" t="s">
        <v>67</v>
      </c>
      <c r="H6" s="73" t="s">
        <v>66</v>
      </c>
      <c r="I6" s="73" t="s">
        <v>67</v>
      </c>
      <c r="J6" s="73" t="s">
        <v>66</v>
      </c>
      <c r="K6" s="73" t="s">
        <v>67</v>
      </c>
      <c r="L6" s="73" t="s">
        <v>66</v>
      </c>
      <c r="M6" s="73" t="s">
        <v>67</v>
      </c>
      <c r="N6" s="72" t="s">
        <v>66</v>
      </c>
      <c r="O6" s="73" t="s">
        <v>67</v>
      </c>
      <c r="P6" s="72" t="s">
        <v>66</v>
      </c>
      <c r="Q6" s="73" t="s">
        <v>67</v>
      </c>
      <c r="R6" s="72" t="s">
        <v>66</v>
      </c>
      <c r="S6" s="73" t="s">
        <v>67</v>
      </c>
      <c r="T6" s="72" t="s">
        <v>66</v>
      </c>
      <c r="U6" s="71" t="s">
        <v>67</v>
      </c>
      <c r="V6" s="71" t="s">
        <v>66</v>
      </c>
      <c r="W6" s="71" t="s">
        <v>67</v>
      </c>
      <c r="X6" s="70" t="s">
        <v>66</v>
      </c>
      <c r="Y6" s="71" t="s">
        <v>67</v>
      </c>
      <c r="Z6" s="70" t="s">
        <v>66</v>
      </c>
    </row>
    <row r="7" spans="1:26" ht="30" customHeight="1" x14ac:dyDescent="0.3">
      <c r="A7" s="65" t="s">
        <v>32</v>
      </c>
      <c r="B7" s="64">
        <f>SUM(C7,U7)</f>
        <v>537452</v>
      </c>
      <c r="C7" s="64">
        <f>SUM(E7,G7,I7,K7,M7,O7,Q7,S7)</f>
        <v>181103</v>
      </c>
      <c r="D7" s="69">
        <f>ROUND(C7/$B7*100,2)</f>
        <v>33.700000000000003</v>
      </c>
      <c r="E7" s="64">
        <f>SUM(E8:E30)</f>
        <v>103277</v>
      </c>
      <c r="F7" s="69">
        <f>ROUND(E7/$B7*100,2)</f>
        <v>19.22</v>
      </c>
      <c r="G7" s="64">
        <f>SUM(G8:G30)</f>
        <v>29767</v>
      </c>
      <c r="H7" s="69">
        <f>ROUND(G7/$B7*100,2)</f>
        <v>5.54</v>
      </c>
      <c r="I7" s="64">
        <f>SUM(I8:I30)</f>
        <v>8801</v>
      </c>
      <c r="J7" s="69">
        <f>ROUND(I7/$B7*100,2)</f>
        <v>1.64</v>
      </c>
      <c r="K7" s="64">
        <f>SUM(K8:K30)</f>
        <v>9407</v>
      </c>
      <c r="L7" s="69">
        <v>1.75</v>
      </c>
      <c r="M7" s="64">
        <f>SUM(M8:M30)</f>
        <v>4311</v>
      </c>
      <c r="N7" s="69">
        <f>ROUND(M7/$B7*100,2)</f>
        <v>0.8</v>
      </c>
      <c r="O7" s="64">
        <f>SUM(O8:O30)</f>
        <v>4826</v>
      </c>
      <c r="P7" s="69">
        <f>ROUND(O7/$B7*100,2)</f>
        <v>0.9</v>
      </c>
      <c r="Q7" s="64">
        <f>SUM(Q8:Q30)</f>
        <v>1671</v>
      </c>
      <c r="R7" s="69">
        <f>ROUND(Q7/$B7*100,2)</f>
        <v>0.31</v>
      </c>
      <c r="S7" s="64">
        <f>SUM(S8:S30)</f>
        <v>19043</v>
      </c>
      <c r="T7" s="69">
        <f>ROUND(S7/$B7*100,2)</f>
        <v>3.54</v>
      </c>
      <c r="U7" s="62">
        <f>SUM(W7,Y7)</f>
        <v>356349</v>
      </c>
      <c r="V7" s="69">
        <f>ROUND(U7/$B7*100,2)</f>
        <v>66.3</v>
      </c>
      <c r="W7" s="68">
        <f>SUM(W8:W30)</f>
        <v>340141</v>
      </c>
      <c r="X7" s="69">
        <f>ROUND(W7/$B7*100,2)</f>
        <v>63.29</v>
      </c>
      <c r="Y7" s="68">
        <f>SUM(Y8:Y30)</f>
        <v>16208</v>
      </c>
      <c r="Z7" s="67">
        <f>ROUND(Y7/$B7*100,2)</f>
        <v>3.02</v>
      </c>
    </row>
    <row r="8" spans="1:26" ht="30" customHeight="1" x14ac:dyDescent="0.3">
      <c r="A8" s="65" t="s">
        <v>30</v>
      </c>
      <c r="B8" s="64">
        <f>SUM(C8,U8)</f>
        <v>104692</v>
      </c>
      <c r="C8" s="64">
        <f>SUM(E8,G8,I8,K8,M8,O8,Q8,S8)</f>
        <v>31833</v>
      </c>
      <c r="D8" s="61">
        <f>ROUND(C8/$B8*100,2)</f>
        <v>30.41</v>
      </c>
      <c r="E8" s="63">
        <f>SUM([1]外籍:歸化!C8)</f>
        <v>18045</v>
      </c>
      <c r="F8" s="61">
        <f>ROUND(E8/$B8*100,2)</f>
        <v>17.239999999999998</v>
      </c>
      <c r="G8" s="63">
        <f>SUM([1]外籍:歸化!E8)</f>
        <v>3709</v>
      </c>
      <c r="H8" s="61">
        <f>ROUND(G8/$B8*100,2)</f>
        <v>3.54</v>
      </c>
      <c r="I8" s="63">
        <f>SUM([1]外籍:歸化!G8)</f>
        <v>1643</v>
      </c>
      <c r="J8" s="61">
        <f>ROUND(I8/$B8*100,2)</f>
        <v>1.57</v>
      </c>
      <c r="K8" s="63">
        <f>SUM([1]外籍:歸化!I8)</f>
        <v>1563</v>
      </c>
      <c r="L8" s="61">
        <f>ROUND(K8/$B8*100,2)</f>
        <v>1.49</v>
      </c>
      <c r="M8" s="63">
        <f>SUM([1]外籍:歸化!K8)</f>
        <v>439</v>
      </c>
      <c r="N8" s="61">
        <f>ROUND(M8/$B8*100,2)</f>
        <v>0.42</v>
      </c>
      <c r="O8" s="63">
        <f>SUM([1]外籍:歸化!M8)</f>
        <v>968</v>
      </c>
      <c r="P8" s="61">
        <f>ROUND(O8/$B8*100,2)</f>
        <v>0.92</v>
      </c>
      <c r="Q8" s="63">
        <f>SUM([1]外籍:歸化!O8)</f>
        <v>448</v>
      </c>
      <c r="R8" s="61">
        <f>ROUND(Q8/$B8*100,2)</f>
        <v>0.43</v>
      </c>
      <c r="S8" s="63">
        <f>SUM([1]外籍:歸化!Q8)</f>
        <v>5018</v>
      </c>
      <c r="T8" s="61">
        <f>ROUND(S8/$B8*100,2)</f>
        <v>4.79</v>
      </c>
      <c r="U8" s="62">
        <f>SUM(W8,Y8)</f>
        <v>72859</v>
      </c>
      <c r="V8" s="61">
        <f>ROUND(U8/$B8*100,2)</f>
        <v>69.59</v>
      </c>
      <c r="W8" s="60">
        <f>證件別!AE8</f>
        <v>67365</v>
      </c>
      <c r="X8" s="61">
        <f>ROUND(W8/$B8*100,2)</f>
        <v>64.349999999999994</v>
      </c>
      <c r="Y8" s="60">
        <f>證件別!AW8</f>
        <v>5494</v>
      </c>
      <c r="Z8" s="59">
        <f>ROUND(Y8/$B8*100,2)</f>
        <v>5.25</v>
      </c>
    </row>
    <row r="9" spans="1:26" ht="15.9" customHeight="1" x14ac:dyDescent="0.3">
      <c r="A9" s="65" t="s">
        <v>29</v>
      </c>
      <c r="B9" s="64">
        <f>SUM(C9,U9)</f>
        <v>60419</v>
      </c>
      <c r="C9" s="64">
        <f>SUM(E9,G9,I9,K9,M9,O9,Q9,S9)</f>
        <v>14575</v>
      </c>
      <c r="D9" s="61">
        <f>ROUND(C9/$B9*100,2)</f>
        <v>24.12</v>
      </c>
      <c r="E9" s="63">
        <f>SUM([1]外籍:歸化!C9)</f>
        <v>5525</v>
      </c>
      <c r="F9" s="61">
        <f>ROUND(E9/$B9*100,2)</f>
        <v>9.14</v>
      </c>
      <c r="G9" s="63">
        <f>SUM([1]外籍:歸化!E9)</f>
        <v>1119</v>
      </c>
      <c r="H9" s="61">
        <f>ROUND(G9/$B9*100,2)</f>
        <v>1.85</v>
      </c>
      <c r="I9" s="63">
        <f>SUM([1]外籍:歸化!G9)</f>
        <v>494</v>
      </c>
      <c r="J9" s="61">
        <f>ROUND(I9/$B9*100,2)</f>
        <v>0.82</v>
      </c>
      <c r="K9" s="63">
        <f>SUM([1]外籍:歸化!I9)</f>
        <v>625</v>
      </c>
      <c r="L9" s="61">
        <f>ROUND(K9/$B9*100,2)</f>
        <v>1.03</v>
      </c>
      <c r="M9" s="63">
        <f>SUM([1]外籍:歸化!K9)</f>
        <v>188</v>
      </c>
      <c r="N9" s="61">
        <f>ROUND(M9/$B9*100,2)</f>
        <v>0.31</v>
      </c>
      <c r="O9" s="63">
        <f>SUM([1]外籍:歸化!M9)</f>
        <v>1596</v>
      </c>
      <c r="P9" s="61">
        <f>ROUND(O9/$B9*100,2)</f>
        <v>2.64</v>
      </c>
      <c r="Q9" s="63">
        <f>SUM([1]外籍:歸化!O9)</f>
        <v>462</v>
      </c>
      <c r="R9" s="61">
        <f>ROUND(Q9/$B9*100,2)</f>
        <v>0.76</v>
      </c>
      <c r="S9" s="63">
        <f>SUM([1]外籍:歸化!Q9)</f>
        <v>4566</v>
      </c>
      <c r="T9" s="61">
        <f>ROUND(S9/$B9*100,2)</f>
        <v>7.56</v>
      </c>
      <c r="U9" s="62">
        <f>SUM(W9,Y9)</f>
        <v>45844</v>
      </c>
      <c r="V9" s="61">
        <f>ROUND(U9/$B9*100,2)</f>
        <v>75.88</v>
      </c>
      <c r="W9" s="60">
        <f>證件別!AE9</f>
        <v>42011</v>
      </c>
      <c r="X9" s="61">
        <f>ROUND(W9/$B9*100,2)</f>
        <v>69.53</v>
      </c>
      <c r="Y9" s="60">
        <f>證件別!AW9</f>
        <v>3833</v>
      </c>
      <c r="Z9" s="59">
        <f>ROUND(Y9/$B9*100,2)</f>
        <v>6.34</v>
      </c>
    </row>
    <row r="10" spans="1:26" ht="15.9" customHeight="1" x14ac:dyDescent="0.3">
      <c r="A10" s="65" t="s">
        <v>65</v>
      </c>
      <c r="B10" s="64">
        <f>SUM(C10,U10)</f>
        <v>59516</v>
      </c>
      <c r="C10" s="64">
        <f>SUM(E10,G10,I10,K10,M10,O10,Q10,S10)</f>
        <v>22105</v>
      </c>
      <c r="D10" s="61">
        <f>ROUND(C10/$B10*100,2)</f>
        <v>37.14</v>
      </c>
      <c r="E10" s="63">
        <f>SUM([1]外籍:歸化!C10)</f>
        <v>10603</v>
      </c>
      <c r="F10" s="61">
        <f>ROUND(E10/$B10*100,2)</f>
        <v>17.82</v>
      </c>
      <c r="G10" s="63">
        <f>SUM([1]外籍:歸化!E10)</f>
        <v>4771</v>
      </c>
      <c r="H10" s="61">
        <f>ROUND(G10/$B10*100,2)</f>
        <v>8.02</v>
      </c>
      <c r="I10" s="63">
        <f>SUM([1]外籍:歸化!G10)</f>
        <v>2335</v>
      </c>
      <c r="J10" s="61">
        <f>ROUND(I10/$B10*100,2)</f>
        <v>3.92</v>
      </c>
      <c r="K10" s="63">
        <f>SUM([1]外籍:歸化!I10)</f>
        <v>1742</v>
      </c>
      <c r="L10" s="61">
        <f>ROUND(K10/$B10*100,2)</f>
        <v>2.93</v>
      </c>
      <c r="M10" s="63">
        <f>SUM([1]外籍:歸化!K10)</f>
        <v>300</v>
      </c>
      <c r="N10" s="61">
        <f>ROUND(M10/$B10*100,2)</f>
        <v>0.5</v>
      </c>
      <c r="O10" s="63">
        <f>SUM([1]外籍:歸化!M10)</f>
        <v>389</v>
      </c>
      <c r="P10" s="61">
        <f>ROUND(O10/$B10*100,2)</f>
        <v>0.65</v>
      </c>
      <c r="Q10" s="63">
        <f>SUM([1]外籍:歸化!O10)</f>
        <v>131</v>
      </c>
      <c r="R10" s="61">
        <f>ROUND(Q10/$B10*100,2)</f>
        <v>0.22</v>
      </c>
      <c r="S10" s="63">
        <f>SUM([1]外籍:歸化!Q10)</f>
        <v>1834</v>
      </c>
      <c r="T10" s="61">
        <f>ROUND(S10/$B10*100,2)</f>
        <v>3.08</v>
      </c>
      <c r="U10" s="62">
        <f>SUM(W10,Y10)</f>
        <v>37411</v>
      </c>
      <c r="V10" s="61">
        <f>ROUND(U10/$B10*100,2)</f>
        <v>62.86</v>
      </c>
      <c r="W10" s="60">
        <f>證件別!AE10</f>
        <v>35934</v>
      </c>
      <c r="X10" s="61">
        <f>ROUND(W10/$B10*100,2)</f>
        <v>60.38</v>
      </c>
      <c r="Y10" s="60">
        <f>證件別!AW10</f>
        <v>1477</v>
      </c>
      <c r="Z10" s="59">
        <f>ROUND(Y10/$B10*100,2)</f>
        <v>2.48</v>
      </c>
    </row>
    <row r="11" spans="1:26" ht="30" customHeight="1" x14ac:dyDescent="0.3">
      <c r="A11" s="65" t="s">
        <v>26</v>
      </c>
      <c r="B11" s="64">
        <f>SUM(C11,U11)</f>
        <v>56196</v>
      </c>
      <c r="C11" s="64">
        <f>SUM(E11,G11,I11,K11,M11,O11,Q11,S11)</f>
        <v>18177</v>
      </c>
      <c r="D11" s="61">
        <f>ROUND(C11/$B11*100,2)</f>
        <v>32.35</v>
      </c>
      <c r="E11" s="63">
        <f>SUM([1]外籍:歸化!C11)</f>
        <v>10741</v>
      </c>
      <c r="F11" s="61">
        <f>ROUND(E11/$B11*100,2)</f>
        <v>19.11</v>
      </c>
      <c r="G11" s="63">
        <f>SUM([1]外籍:歸化!E11)</f>
        <v>2313</v>
      </c>
      <c r="H11" s="61">
        <f>ROUND(G11/$B11*100,2)</f>
        <v>4.12</v>
      </c>
      <c r="I11" s="63">
        <f>SUM([1]外籍:歸化!G11)</f>
        <v>864</v>
      </c>
      <c r="J11" s="61">
        <f>ROUND(I11/$B11*100,2)</f>
        <v>1.54</v>
      </c>
      <c r="K11" s="63">
        <f>SUM([1]外籍:歸化!I11)</f>
        <v>866</v>
      </c>
      <c r="L11" s="61">
        <f>ROUND(K11/$B11*100,2)</f>
        <v>1.54</v>
      </c>
      <c r="M11" s="63">
        <f>SUM([1]外籍:歸化!K11)</f>
        <v>747</v>
      </c>
      <c r="N11" s="61">
        <f>ROUND(M11/$B11*100,2)</f>
        <v>1.33</v>
      </c>
      <c r="O11" s="63">
        <f>SUM([1]外籍:歸化!M11)</f>
        <v>513</v>
      </c>
      <c r="P11" s="61">
        <f>ROUND(O11/$B11*100,2)</f>
        <v>0.91</v>
      </c>
      <c r="Q11" s="63">
        <f>SUM([1]外籍:歸化!O11)</f>
        <v>152</v>
      </c>
      <c r="R11" s="61">
        <f>ROUND(Q11/$B11*100,2)</f>
        <v>0.27</v>
      </c>
      <c r="S11" s="63">
        <f>SUM([1]外籍:歸化!Q11)</f>
        <v>1981</v>
      </c>
      <c r="T11" s="61">
        <f>ROUND(S11/$B11*100,2)</f>
        <v>3.53</v>
      </c>
      <c r="U11" s="62">
        <f>SUM(W11,Y11)</f>
        <v>38019</v>
      </c>
      <c r="V11" s="61">
        <f>ROUND(U11/$B11*100,2)</f>
        <v>67.650000000000006</v>
      </c>
      <c r="W11" s="60">
        <f>證件別!AE11</f>
        <v>36591</v>
      </c>
      <c r="X11" s="61">
        <f>ROUND(W11/$B11*100,2)</f>
        <v>65.11</v>
      </c>
      <c r="Y11" s="60">
        <f>證件別!AW11</f>
        <v>1428</v>
      </c>
      <c r="Z11" s="59">
        <f>ROUND(Y11/$B11*100,2)</f>
        <v>2.54</v>
      </c>
    </row>
    <row r="12" spans="1:26" ht="15.9" customHeight="1" x14ac:dyDescent="0.3">
      <c r="A12" s="65" t="s">
        <v>25</v>
      </c>
      <c r="B12" s="64">
        <f>SUM(C12,U12)</f>
        <v>33572</v>
      </c>
      <c r="C12" s="64">
        <f>SUM(E12,G12,I12,K12,M12,O12,Q12,S12)</f>
        <v>11595</v>
      </c>
      <c r="D12" s="61">
        <f>ROUND(C12/$B12*100,2)</f>
        <v>34.54</v>
      </c>
      <c r="E12" s="63">
        <f>SUM([1]外籍:歸化!C12)</f>
        <v>8054</v>
      </c>
      <c r="F12" s="61">
        <f>ROUND(E12/$B12*100,2)</f>
        <v>23.99</v>
      </c>
      <c r="G12" s="63">
        <f>SUM([1]外籍:歸化!E12)</f>
        <v>1081</v>
      </c>
      <c r="H12" s="61">
        <f>ROUND(G12/$B12*100,2)</f>
        <v>3.22</v>
      </c>
      <c r="I12" s="63">
        <f>SUM([1]外籍:歸化!G12)</f>
        <v>515</v>
      </c>
      <c r="J12" s="61">
        <f>ROUND(I12/$B12*100,2)</f>
        <v>1.53</v>
      </c>
      <c r="K12" s="63">
        <f>SUM([1]外籍:歸化!I12)</f>
        <v>471</v>
      </c>
      <c r="L12" s="61">
        <f>ROUND(K12/$B12*100,2)</f>
        <v>1.4</v>
      </c>
      <c r="M12" s="63">
        <f>SUM([1]外籍:歸化!K12)</f>
        <v>329</v>
      </c>
      <c r="N12" s="61">
        <f>ROUND(M12/$B12*100,2)</f>
        <v>0.98</v>
      </c>
      <c r="O12" s="63">
        <f>SUM([1]外籍:歸化!M12)</f>
        <v>237</v>
      </c>
      <c r="P12" s="61">
        <f>ROUND(O12/$B12*100,2)</f>
        <v>0.71</v>
      </c>
      <c r="Q12" s="63">
        <f>SUM([1]外籍:歸化!O12)</f>
        <v>76</v>
      </c>
      <c r="R12" s="61">
        <f>ROUND(Q12/$B12*100,2)</f>
        <v>0.23</v>
      </c>
      <c r="S12" s="63">
        <f>SUM([1]外籍:歸化!Q12)</f>
        <v>832</v>
      </c>
      <c r="T12" s="61">
        <f>ROUND(S12/$B12*100,2)</f>
        <v>2.48</v>
      </c>
      <c r="U12" s="62">
        <f>SUM(W12,Y12)</f>
        <v>21977</v>
      </c>
      <c r="V12" s="61">
        <f>ROUND(U12/$B12*100,2)</f>
        <v>65.459999999999994</v>
      </c>
      <c r="W12" s="60">
        <f>證件別!AE12</f>
        <v>21371</v>
      </c>
      <c r="X12" s="61">
        <f>ROUND(W12/$B12*100,2)</f>
        <v>63.66</v>
      </c>
      <c r="Y12" s="60">
        <f>證件別!AW12</f>
        <v>606</v>
      </c>
      <c r="Z12" s="59">
        <f>ROUND(Y12/$B12*100,2)</f>
        <v>1.81</v>
      </c>
    </row>
    <row r="13" spans="1:26" ht="15.9" customHeight="1" x14ac:dyDescent="0.3">
      <c r="A13" s="65" t="s">
        <v>24</v>
      </c>
      <c r="B13" s="64">
        <f>SUM(C13,U13)</f>
        <v>61515</v>
      </c>
      <c r="C13" s="64">
        <f>SUM(E13,G13,I13,K13,M13,O13,Q13,S13)</f>
        <v>18173</v>
      </c>
      <c r="D13" s="61">
        <f>ROUND(C13/$B13*100,2)</f>
        <v>29.54</v>
      </c>
      <c r="E13" s="63">
        <f>SUM([1]外籍:歸化!C13)</f>
        <v>11874</v>
      </c>
      <c r="F13" s="61">
        <f>ROUND(E13/$B13*100,2)</f>
        <v>19.3</v>
      </c>
      <c r="G13" s="63">
        <f>SUM([1]外籍:歸化!E13)</f>
        <v>2109</v>
      </c>
      <c r="H13" s="61">
        <f>ROUND(G13/$B13*100,2)</f>
        <v>3.43</v>
      </c>
      <c r="I13" s="63">
        <f>SUM([1]外籍:歸化!G13)</f>
        <v>611</v>
      </c>
      <c r="J13" s="61">
        <f>ROUND(I13/$B13*100,2)</f>
        <v>0.99</v>
      </c>
      <c r="K13" s="63">
        <f>SUM([1]外籍:歸化!I13)</f>
        <v>949</v>
      </c>
      <c r="L13" s="61">
        <f>ROUND(K13/$B13*100,2)</f>
        <v>1.54</v>
      </c>
      <c r="M13" s="63">
        <f>SUM([1]外籍:歸化!K13)</f>
        <v>440</v>
      </c>
      <c r="N13" s="61">
        <f>ROUND(M13/$B13*100,2)</f>
        <v>0.72</v>
      </c>
      <c r="O13" s="63">
        <f>SUM([1]外籍:歸化!M13)</f>
        <v>466</v>
      </c>
      <c r="P13" s="61">
        <f>ROUND(O13/$B13*100,2)</f>
        <v>0.76</v>
      </c>
      <c r="Q13" s="63">
        <f>SUM([1]外籍:歸化!O13)</f>
        <v>162</v>
      </c>
      <c r="R13" s="61">
        <f>ROUND(Q13/$B13*100,2)</f>
        <v>0.26</v>
      </c>
      <c r="S13" s="63">
        <f>SUM([1]外籍:歸化!Q13)</f>
        <v>1562</v>
      </c>
      <c r="T13" s="61">
        <f>ROUND(S13/$B13*100,2)</f>
        <v>2.54</v>
      </c>
      <c r="U13" s="62">
        <f>SUM(W13,Y13)</f>
        <v>43342</v>
      </c>
      <c r="V13" s="61">
        <f>ROUND(U13/$B13*100,2)</f>
        <v>70.459999999999994</v>
      </c>
      <c r="W13" s="60">
        <f>證件別!AE13</f>
        <v>42145</v>
      </c>
      <c r="X13" s="61">
        <f>ROUND(W13/$B13*100,2)</f>
        <v>68.510000000000005</v>
      </c>
      <c r="Y13" s="60">
        <f>證件別!AW13</f>
        <v>1197</v>
      </c>
      <c r="Z13" s="59">
        <f>ROUND(Y13/$B13*100,2)</f>
        <v>1.95</v>
      </c>
    </row>
    <row r="14" spans="1:26" ht="30" customHeight="1" x14ac:dyDescent="0.3">
      <c r="A14" s="65" t="s">
        <v>23</v>
      </c>
      <c r="B14" s="64">
        <f>SUM(C14,U14)</f>
        <v>8456</v>
      </c>
      <c r="C14" s="64">
        <f>SUM(E14,G14,I14,K14,M14,O14,Q14,S14)</f>
        <v>3375</v>
      </c>
      <c r="D14" s="61">
        <f>ROUND(C14/$B14*100,2)</f>
        <v>39.909999999999997</v>
      </c>
      <c r="E14" s="63">
        <f>SUM([1]外籍:歸化!C14)</f>
        <v>2316</v>
      </c>
      <c r="F14" s="61">
        <f>ROUND(E14/$B14*100,2)</f>
        <v>27.39</v>
      </c>
      <c r="G14" s="63">
        <f>SUM([1]外籍:歸化!E14)</f>
        <v>455</v>
      </c>
      <c r="H14" s="61">
        <f>ROUND(G14/$B14*100,2)</f>
        <v>5.38</v>
      </c>
      <c r="I14" s="63">
        <f>SUM([1]外籍:歸化!G14)</f>
        <v>115</v>
      </c>
      <c r="J14" s="61">
        <f>ROUND(I14/$B14*100,2)</f>
        <v>1.36</v>
      </c>
      <c r="K14" s="63">
        <f>SUM([1]外籍:歸化!I14)</f>
        <v>94</v>
      </c>
      <c r="L14" s="61">
        <f>ROUND(K14/$B14*100,2)</f>
        <v>1.1100000000000001</v>
      </c>
      <c r="M14" s="63">
        <f>SUM([1]外籍:歸化!K14)</f>
        <v>132</v>
      </c>
      <c r="N14" s="61">
        <f>ROUND(M14/$B14*100,2)</f>
        <v>1.56</v>
      </c>
      <c r="O14" s="63">
        <f>SUM([1]外籍:歸化!M14)</f>
        <v>44</v>
      </c>
      <c r="P14" s="61">
        <f>ROUND(O14/$B14*100,2)</f>
        <v>0.52</v>
      </c>
      <c r="Q14" s="63">
        <f>SUM([1]外籍:歸化!O14)</f>
        <v>9</v>
      </c>
      <c r="R14" s="61">
        <f>ROUND(Q14/$B14*100,2)</f>
        <v>0.11</v>
      </c>
      <c r="S14" s="63">
        <f>SUM([1]外籍:歸化!Q14)</f>
        <v>210</v>
      </c>
      <c r="T14" s="61">
        <f>ROUND(S14/$B14*100,2)</f>
        <v>2.48</v>
      </c>
      <c r="U14" s="62">
        <f>SUM(W14,Y14)</f>
        <v>5081</v>
      </c>
      <c r="V14" s="61">
        <f>ROUND(U14/$B14*100,2)</f>
        <v>60.09</v>
      </c>
      <c r="W14" s="60">
        <f>證件別!AE14</f>
        <v>4951</v>
      </c>
      <c r="X14" s="61">
        <f>ROUND(W14/$B14*100,2)</f>
        <v>58.55</v>
      </c>
      <c r="Y14" s="60">
        <f>證件別!AW14</f>
        <v>130</v>
      </c>
      <c r="Z14" s="59">
        <f>ROUND(Y14/$B14*100,2)</f>
        <v>1.54</v>
      </c>
    </row>
    <row r="15" spans="1:26" ht="15.9" customHeight="1" x14ac:dyDescent="0.3">
      <c r="A15" s="65" t="s">
        <v>22</v>
      </c>
      <c r="B15" s="64">
        <f>SUM(C15,U15)</f>
        <v>13440</v>
      </c>
      <c r="C15" s="64">
        <f>SUM(E15,G15,I15,K15,M15,O15,Q15,S15)</f>
        <v>6459</v>
      </c>
      <c r="D15" s="61">
        <f>ROUND(C15/$B15*100,2)</f>
        <v>48.06</v>
      </c>
      <c r="E15" s="63">
        <f>SUM([1]外籍:歸化!C15)</f>
        <v>2455</v>
      </c>
      <c r="F15" s="61">
        <f>ROUND(E15/$B15*100,2)</f>
        <v>18.27</v>
      </c>
      <c r="G15" s="63">
        <f>SUM([1]外籍:歸化!E15)</f>
        <v>2439</v>
      </c>
      <c r="H15" s="61">
        <f>ROUND(G15/$B15*100,2)</f>
        <v>18.149999999999999</v>
      </c>
      <c r="I15" s="63">
        <f>SUM([1]外籍:歸化!G15)</f>
        <v>315</v>
      </c>
      <c r="J15" s="61">
        <f>ROUND(I15/$B15*100,2)</f>
        <v>2.34</v>
      </c>
      <c r="K15" s="63">
        <f>SUM([1]外籍:歸化!I15)</f>
        <v>570</v>
      </c>
      <c r="L15" s="61">
        <f>ROUND(K15/$B15*100,2)</f>
        <v>4.24</v>
      </c>
      <c r="M15" s="63">
        <f>SUM([1]外籍:歸化!K15)</f>
        <v>52</v>
      </c>
      <c r="N15" s="61">
        <f>ROUND(M15/$B15*100,2)</f>
        <v>0.39</v>
      </c>
      <c r="O15" s="63">
        <f>SUM([1]外籍:歸化!M15)</f>
        <v>86</v>
      </c>
      <c r="P15" s="61">
        <f>ROUND(O15/$B15*100,2)</f>
        <v>0.64</v>
      </c>
      <c r="Q15" s="63">
        <f>SUM([1]外籍:歸化!O15)</f>
        <v>42</v>
      </c>
      <c r="R15" s="61">
        <f>ROUND(Q15/$B15*100,2)</f>
        <v>0.31</v>
      </c>
      <c r="S15" s="63">
        <f>SUM([1]外籍:歸化!Q15)</f>
        <v>500</v>
      </c>
      <c r="T15" s="61">
        <f>ROUND(S15/$B15*100,2)</f>
        <v>3.72</v>
      </c>
      <c r="U15" s="62">
        <f>SUM(W15,Y15)</f>
        <v>6981</v>
      </c>
      <c r="V15" s="61">
        <f>ROUND(U15/$B15*100,2)</f>
        <v>51.94</v>
      </c>
      <c r="W15" s="60">
        <f>證件別!AE15</f>
        <v>6797</v>
      </c>
      <c r="X15" s="61">
        <f>ROUND(W15/$B15*100,2)</f>
        <v>50.57</v>
      </c>
      <c r="Y15" s="60">
        <f>證件別!AW15</f>
        <v>184</v>
      </c>
      <c r="Z15" s="59">
        <f>ROUND(Y15/$B15*100,2)</f>
        <v>1.37</v>
      </c>
    </row>
    <row r="16" spans="1:26" ht="15.9" customHeight="1" x14ac:dyDescent="0.3">
      <c r="A16" s="65" t="s">
        <v>21</v>
      </c>
      <c r="B16" s="64">
        <f>SUM(C16,U16)</f>
        <v>14132</v>
      </c>
      <c r="C16" s="64">
        <f>SUM(E16,G16,I16,K16,M16,O16,Q16,S16)</f>
        <v>5939</v>
      </c>
      <c r="D16" s="61">
        <f>ROUND(C16/$B16*100,2)</f>
        <v>42.03</v>
      </c>
      <c r="E16" s="63">
        <f>SUM([1]外籍:歸化!C16)</f>
        <v>3119</v>
      </c>
      <c r="F16" s="61">
        <f>ROUND(E16/$B16*100,2)</f>
        <v>22.07</v>
      </c>
      <c r="G16" s="63">
        <f>SUM([1]外籍:歸化!E16)</f>
        <v>1916</v>
      </c>
      <c r="H16" s="61">
        <f>ROUND(G16/$B16*100,2)</f>
        <v>13.56</v>
      </c>
      <c r="I16" s="63">
        <f>SUM([1]外籍:歸化!G16)</f>
        <v>267</v>
      </c>
      <c r="J16" s="61">
        <f>ROUND(I16/$B16*100,2)</f>
        <v>1.89</v>
      </c>
      <c r="K16" s="63">
        <f>SUM([1]外籍:歸化!I16)</f>
        <v>296</v>
      </c>
      <c r="L16" s="61">
        <f>ROUND(K16/$B16*100,2)</f>
        <v>2.09</v>
      </c>
      <c r="M16" s="63">
        <f>SUM([1]外籍:歸化!K16)</f>
        <v>71</v>
      </c>
      <c r="N16" s="61">
        <f>ROUND(M16/$B16*100,2)</f>
        <v>0.5</v>
      </c>
      <c r="O16" s="63">
        <f>SUM([1]外籍:歸化!M16)</f>
        <v>31</v>
      </c>
      <c r="P16" s="61">
        <f>ROUND(O16/$B16*100,2)</f>
        <v>0.22</v>
      </c>
      <c r="Q16" s="63">
        <f>SUM([1]外籍:歸化!O16)</f>
        <v>11</v>
      </c>
      <c r="R16" s="61">
        <f>ROUND(Q16/$B16*100,2)</f>
        <v>0.08</v>
      </c>
      <c r="S16" s="63">
        <f>SUM([1]外籍:歸化!Q16)</f>
        <v>228</v>
      </c>
      <c r="T16" s="61">
        <f>ROUND(S16/$B16*100,2)</f>
        <v>1.61</v>
      </c>
      <c r="U16" s="62">
        <f>SUM(W16,Y16)</f>
        <v>8193</v>
      </c>
      <c r="V16" s="61">
        <f>ROUND(U16/$B16*100,2)</f>
        <v>57.97</v>
      </c>
      <c r="W16" s="60">
        <f>證件別!AE16</f>
        <v>8074</v>
      </c>
      <c r="X16" s="61">
        <f>ROUND(W16/$B16*100,2)</f>
        <v>57.13</v>
      </c>
      <c r="Y16" s="60">
        <f>證件別!AW16</f>
        <v>119</v>
      </c>
      <c r="Z16" s="59">
        <f>ROUND(Y16/$B16*100,2)</f>
        <v>0.84</v>
      </c>
    </row>
    <row r="17" spans="1:26" ht="15.9" customHeight="1" x14ac:dyDescent="0.3">
      <c r="A17" s="65" t="s">
        <v>20</v>
      </c>
      <c r="B17" s="64">
        <f>SUM(C17,U17)</f>
        <v>22998</v>
      </c>
      <c r="C17" s="64">
        <f>SUM(E17,G17,I17,K17,M17,O17,Q17,S17)</f>
        <v>10591</v>
      </c>
      <c r="D17" s="61">
        <f>ROUND(C17/$B17*100,2)</f>
        <v>46.05</v>
      </c>
      <c r="E17" s="63">
        <f>SUM([1]外籍:歸化!C17)</f>
        <v>7107</v>
      </c>
      <c r="F17" s="61">
        <f>ROUND(E17/$B17*100,2)</f>
        <v>30.9</v>
      </c>
      <c r="G17" s="63">
        <f>SUM([1]外籍:歸化!E17)</f>
        <v>1757</v>
      </c>
      <c r="H17" s="61">
        <f>ROUND(G17/$B17*100,2)</f>
        <v>7.64</v>
      </c>
      <c r="I17" s="63">
        <f>SUM([1]外籍:歸化!G17)</f>
        <v>496</v>
      </c>
      <c r="J17" s="61">
        <f>ROUND(I17/$B17*100,2)</f>
        <v>2.16</v>
      </c>
      <c r="K17" s="63">
        <f>SUM([1]外籍:歸化!I17)</f>
        <v>411</v>
      </c>
      <c r="L17" s="61">
        <f>ROUND(K17/$B17*100,2)</f>
        <v>1.79</v>
      </c>
      <c r="M17" s="63">
        <f>SUM([1]外籍:歸化!K17)</f>
        <v>412</v>
      </c>
      <c r="N17" s="61">
        <f>ROUND(M17/$B17*100,2)</f>
        <v>1.79</v>
      </c>
      <c r="O17" s="63">
        <f>SUM([1]外籍:歸化!M17)</f>
        <v>66</v>
      </c>
      <c r="P17" s="61">
        <f>ROUND(O17/$B17*100,2)</f>
        <v>0.28999999999999998</v>
      </c>
      <c r="Q17" s="63">
        <f>SUM([1]外籍:歸化!O17)</f>
        <v>23</v>
      </c>
      <c r="R17" s="61">
        <f>ROUND(Q17/$B17*100,2)</f>
        <v>0.1</v>
      </c>
      <c r="S17" s="63">
        <f>SUM([1]外籍:歸化!Q17)</f>
        <v>319</v>
      </c>
      <c r="T17" s="61">
        <f>ROUND(S17/$B17*100,2)</f>
        <v>1.39</v>
      </c>
      <c r="U17" s="62">
        <f>SUM(W17,Y17)</f>
        <v>12407</v>
      </c>
      <c r="V17" s="61">
        <f>ROUND(U17/$B17*100,2)</f>
        <v>53.95</v>
      </c>
      <c r="W17" s="60">
        <f>證件別!AE17</f>
        <v>12148</v>
      </c>
      <c r="X17" s="61">
        <f>ROUND(W17/$B17*100,2)</f>
        <v>52.82</v>
      </c>
      <c r="Y17" s="60">
        <f>證件別!AW17</f>
        <v>259</v>
      </c>
      <c r="Z17" s="59">
        <f>ROUND(Y17/$B17*100,2)</f>
        <v>1.1299999999999999</v>
      </c>
    </row>
    <row r="18" spans="1:26" ht="30" customHeight="1" x14ac:dyDescent="0.3">
      <c r="A18" s="65" t="s">
        <v>19</v>
      </c>
      <c r="B18" s="64">
        <f>SUM(C18,U18)</f>
        <v>10704</v>
      </c>
      <c r="C18" s="64">
        <f>SUM(E18,G18,I18,K18,M18,O18,Q18,S18)</f>
        <v>4998</v>
      </c>
      <c r="D18" s="61">
        <f>ROUND(C18/$B18*100,2)</f>
        <v>46.69</v>
      </c>
      <c r="E18" s="63">
        <f>SUM([1]外籍:歸化!C18)</f>
        <v>3339</v>
      </c>
      <c r="F18" s="61">
        <f>ROUND(E18/$B18*100,2)</f>
        <v>31.19</v>
      </c>
      <c r="G18" s="63">
        <f>SUM([1]外籍:歸化!E18)</f>
        <v>923</v>
      </c>
      <c r="H18" s="61">
        <f>ROUND(G18/$B18*100,2)</f>
        <v>8.6199999999999992</v>
      </c>
      <c r="I18" s="63">
        <f>SUM([1]外籍:歸化!G18)</f>
        <v>173</v>
      </c>
      <c r="J18" s="61">
        <f>ROUND(I18/$B18*100,2)</f>
        <v>1.62</v>
      </c>
      <c r="K18" s="63">
        <f>SUM([1]外籍:歸化!I18)</f>
        <v>122</v>
      </c>
      <c r="L18" s="61">
        <f>ROUND(K18/$B18*100,2)</f>
        <v>1.1399999999999999</v>
      </c>
      <c r="M18" s="63">
        <f>SUM([1]外籍:歸化!K18)</f>
        <v>227</v>
      </c>
      <c r="N18" s="61">
        <f>ROUND(M18/$B18*100,2)</f>
        <v>2.12</v>
      </c>
      <c r="O18" s="63">
        <f>SUM([1]外籍:歸化!M18)</f>
        <v>24</v>
      </c>
      <c r="P18" s="61">
        <f>ROUND(O18/$B18*100,2)</f>
        <v>0.22</v>
      </c>
      <c r="Q18" s="63">
        <f>SUM([1]外籍:歸化!O18)</f>
        <v>4</v>
      </c>
      <c r="R18" s="61">
        <f>ROUND(Q18/$B18*100,2)</f>
        <v>0.04</v>
      </c>
      <c r="S18" s="63">
        <f>SUM([1]外籍:歸化!Q18)</f>
        <v>186</v>
      </c>
      <c r="T18" s="61">
        <f>ROUND(S18/$B18*100,2)</f>
        <v>1.74</v>
      </c>
      <c r="U18" s="62">
        <f>SUM(W18,Y18)</f>
        <v>5706</v>
      </c>
      <c r="V18" s="61">
        <f>ROUND(U18/$B18*100,2)</f>
        <v>53.31</v>
      </c>
      <c r="W18" s="60">
        <f>證件別!AE18</f>
        <v>5586</v>
      </c>
      <c r="X18" s="61">
        <f>ROUND(W18/$B18*100,2)</f>
        <v>52.19</v>
      </c>
      <c r="Y18" s="60">
        <f>證件別!AW18</f>
        <v>120</v>
      </c>
      <c r="Z18" s="59">
        <f>ROUND(Y18/$B18*100,2)</f>
        <v>1.1200000000000001</v>
      </c>
    </row>
    <row r="19" spans="1:26" ht="15.9" customHeight="1" x14ac:dyDescent="0.3">
      <c r="A19" s="65" t="s">
        <v>18</v>
      </c>
      <c r="B19" s="64">
        <f>SUM(C19,U19)</f>
        <v>16024</v>
      </c>
      <c r="C19" s="64">
        <f>SUM(E19,G19,I19,K19,M19,O19,Q19,S19)</f>
        <v>7089</v>
      </c>
      <c r="D19" s="61">
        <f>ROUND(C19/$B19*100,2)</f>
        <v>44.24</v>
      </c>
      <c r="E19" s="63">
        <f>SUM([1]外籍:歸化!C19)</f>
        <v>4403</v>
      </c>
      <c r="F19" s="61">
        <f>ROUND(E19/$B19*100,2)</f>
        <v>27.48</v>
      </c>
      <c r="G19" s="63">
        <f>SUM([1]外籍:歸化!E19)</f>
        <v>1833</v>
      </c>
      <c r="H19" s="61">
        <f>ROUND(G19/$B19*100,2)</f>
        <v>11.44</v>
      </c>
      <c r="I19" s="63">
        <f>SUM([1]外籍:歸化!G19)</f>
        <v>217</v>
      </c>
      <c r="J19" s="61">
        <f>ROUND(I19/$B19*100,2)</f>
        <v>1.35</v>
      </c>
      <c r="K19" s="63">
        <f>SUM([1]外籍:歸化!I19)</f>
        <v>167</v>
      </c>
      <c r="L19" s="61">
        <f>ROUND(K19/$B19*100,2)</f>
        <v>1.04</v>
      </c>
      <c r="M19" s="63">
        <f>SUM([1]外籍:歸化!K19)</f>
        <v>260</v>
      </c>
      <c r="N19" s="61">
        <f>ROUND(M19/$B19*100,2)</f>
        <v>1.62</v>
      </c>
      <c r="O19" s="63">
        <f>SUM([1]外籍:歸化!M19)</f>
        <v>28</v>
      </c>
      <c r="P19" s="61">
        <f>ROUND(O19/$B19*100,2)</f>
        <v>0.17</v>
      </c>
      <c r="Q19" s="63">
        <f>SUM([1]外籍:歸化!O19)</f>
        <v>15</v>
      </c>
      <c r="R19" s="61">
        <f>ROUND(Q19/$B19*100,2)</f>
        <v>0.09</v>
      </c>
      <c r="S19" s="63">
        <f>SUM([1]外籍:歸化!Q19)</f>
        <v>166</v>
      </c>
      <c r="T19" s="61">
        <f>ROUND(S19/$B19*100,2)</f>
        <v>1.04</v>
      </c>
      <c r="U19" s="62">
        <f>SUM(W19,Y19)</f>
        <v>8935</v>
      </c>
      <c r="V19" s="61">
        <f>ROUND(U19/$B19*100,2)</f>
        <v>55.76</v>
      </c>
      <c r="W19" s="60">
        <f>證件別!AE19</f>
        <v>8827</v>
      </c>
      <c r="X19" s="61">
        <f>ROUND(W19/$B19*100,2)</f>
        <v>55.09</v>
      </c>
      <c r="Y19" s="60">
        <f>證件別!AW19</f>
        <v>108</v>
      </c>
      <c r="Z19" s="59">
        <f>ROUND(Y19/$B19*100,2)</f>
        <v>0.67</v>
      </c>
    </row>
    <row r="20" spans="1:26" ht="15.9" customHeight="1" x14ac:dyDescent="0.3">
      <c r="A20" s="65" t="s">
        <v>17</v>
      </c>
      <c r="B20" s="64">
        <f>SUM(C20,U20)</f>
        <v>12966</v>
      </c>
      <c r="C20" s="64">
        <f>SUM(E20,G20,I20,K20,M20,O20,Q20,S20)</f>
        <v>5542</v>
      </c>
      <c r="D20" s="61">
        <f>ROUND(C20/$B20*100,2)</f>
        <v>42.74</v>
      </c>
      <c r="E20" s="63">
        <f>SUM([1]外籍:歸化!C20)</f>
        <v>3781</v>
      </c>
      <c r="F20" s="61">
        <f>ROUND(E20/$B20*100,2)</f>
        <v>29.16</v>
      </c>
      <c r="G20" s="63">
        <f>SUM([1]外籍:歸化!E20)</f>
        <v>1194</v>
      </c>
      <c r="H20" s="61">
        <f>ROUND(G20/$B20*100,2)</f>
        <v>9.2100000000000009</v>
      </c>
      <c r="I20" s="63">
        <f>SUM([1]外籍:歸化!G20)</f>
        <v>139</v>
      </c>
      <c r="J20" s="61">
        <f>ROUND(I20/$B20*100,2)</f>
        <v>1.07</v>
      </c>
      <c r="K20" s="63">
        <f>SUM([1]外籍:歸化!I20)</f>
        <v>128</v>
      </c>
      <c r="L20" s="61">
        <f>ROUND(K20/$B20*100,2)</f>
        <v>0.99</v>
      </c>
      <c r="M20" s="63">
        <f>SUM([1]外籍:歸化!K20)</f>
        <v>167</v>
      </c>
      <c r="N20" s="61">
        <f>ROUND(M20/$B20*100,2)</f>
        <v>1.29</v>
      </c>
      <c r="O20" s="63">
        <f>SUM([1]外籍:歸化!M20)</f>
        <v>12</v>
      </c>
      <c r="P20" s="61">
        <f>ROUND(O20/$B20*100,2)</f>
        <v>0.09</v>
      </c>
      <c r="Q20" s="63">
        <f>SUM([1]外籍:歸化!O20)</f>
        <v>3</v>
      </c>
      <c r="R20" s="61">
        <f>ROUND(Q20/$B20*100,2)</f>
        <v>0.02</v>
      </c>
      <c r="S20" s="63">
        <f>SUM([1]外籍:歸化!Q20)</f>
        <v>118</v>
      </c>
      <c r="T20" s="61">
        <f>ROUND(S20/$B20*100,2)</f>
        <v>0.91</v>
      </c>
      <c r="U20" s="62">
        <f>SUM(W20,Y20)</f>
        <v>7424</v>
      </c>
      <c r="V20" s="61">
        <f>ROUND(U20/$B20*100,2)</f>
        <v>57.26</v>
      </c>
      <c r="W20" s="60">
        <f>證件別!AE20</f>
        <v>7334</v>
      </c>
      <c r="X20" s="61">
        <f>ROUND(W20/$B20*100,2)</f>
        <v>56.56</v>
      </c>
      <c r="Y20" s="60">
        <f>證件別!AW20</f>
        <v>90</v>
      </c>
      <c r="Z20" s="59">
        <f>ROUND(Y20/$B20*100,2)</f>
        <v>0.69</v>
      </c>
    </row>
    <row r="21" spans="1:26" ht="15.9" customHeight="1" x14ac:dyDescent="0.3">
      <c r="A21" s="65" t="s">
        <v>16</v>
      </c>
      <c r="B21" s="64">
        <f>SUM(C21,U21)</f>
        <v>19152</v>
      </c>
      <c r="C21" s="64">
        <f>SUM(E21,G21,I21,K21,M21,O21,Q21,S21)</f>
        <v>8253</v>
      </c>
      <c r="D21" s="61">
        <f>ROUND(C21/$B21*100,2)</f>
        <v>43.09</v>
      </c>
      <c r="E21" s="63">
        <f>SUM([1]外籍:歸化!C21)</f>
        <v>4922</v>
      </c>
      <c r="F21" s="61">
        <f>ROUND(E21/$B21*100,2)</f>
        <v>25.7</v>
      </c>
      <c r="G21" s="63">
        <f>SUM([1]外籍:歸化!E21)</f>
        <v>1722</v>
      </c>
      <c r="H21" s="61">
        <f>ROUND(G21/$B21*100,2)</f>
        <v>8.99</v>
      </c>
      <c r="I21" s="63">
        <f>SUM([1]外籍:歸化!G21)</f>
        <v>203</v>
      </c>
      <c r="J21" s="61">
        <f>ROUND(I21/$B21*100,2)</f>
        <v>1.06</v>
      </c>
      <c r="K21" s="63">
        <f>SUM([1]外籍:歸化!I21)</f>
        <v>798</v>
      </c>
      <c r="L21" s="61">
        <f>ROUND(K21/$B21*100,2)</f>
        <v>4.17</v>
      </c>
      <c r="M21" s="63">
        <f>SUM([1]外籍:歸化!K21)</f>
        <v>240</v>
      </c>
      <c r="N21" s="61">
        <f>ROUND(M21/$B21*100,2)</f>
        <v>1.25</v>
      </c>
      <c r="O21" s="63">
        <f>SUM([1]外籍:歸化!M21)</f>
        <v>53</v>
      </c>
      <c r="P21" s="61">
        <f>ROUND(O21/$B21*100,2)</f>
        <v>0.28000000000000003</v>
      </c>
      <c r="Q21" s="63">
        <f>SUM([1]外籍:歸化!O21)</f>
        <v>12</v>
      </c>
      <c r="R21" s="61">
        <f>ROUND(Q21/$B21*100,2)</f>
        <v>0.06</v>
      </c>
      <c r="S21" s="63">
        <f>SUM([1]外籍:歸化!Q21)</f>
        <v>303</v>
      </c>
      <c r="T21" s="61">
        <f>ROUND(S21/$B21*100,2)</f>
        <v>1.58</v>
      </c>
      <c r="U21" s="62">
        <f>SUM(W21,Y21)</f>
        <v>10899</v>
      </c>
      <c r="V21" s="61">
        <f>ROUND(U21/$B21*100,2)</f>
        <v>56.91</v>
      </c>
      <c r="W21" s="60">
        <f>證件別!AE21</f>
        <v>10680</v>
      </c>
      <c r="X21" s="61">
        <f>ROUND(W21/$B21*100,2)</f>
        <v>55.76</v>
      </c>
      <c r="Y21" s="60">
        <f>證件別!AW21</f>
        <v>219</v>
      </c>
      <c r="Z21" s="59">
        <f>ROUND(Y21/$B21*100,2)</f>
        <v>1.1399999999999999</v>
      </c>
    </row>
    <row r="22" spans="1:26" ht="30" customHeight="1" x14ac:dyDescent="0.3">
      <c r="A22" s="65" t="s">
        <v>15</v>
      </c>
      <c r="B22" s="64">
        <f>SUM(C22,U22)</f>
        <v>4293</v>
      </c>
      <c r="C22" s="64">
        <f>SUM(E22,G22,I22,K22,M22,O22,Q22,S22)</f>
        <v>1560</v>
      </c>
      <c r="D22" s="61">
        <f>ROUND(C22/$B22*100,2)</f>
        <v>36.340000000000003</v>
      </c>
      <c r="E22" s="63">
        <f>SUM([1]外籍:歸化!C22)</f>
        <v>984</v>
      </c>
      <c r="F22" s="61">
        <f>ROUND(E22/$B22*100,2)</f>
        <v>22.92</v>
      </c>
      <c r="G22" s="63">
        <f>SUM([1]外籍:歸化!E22)</f>
        <v>260</v>
      </c>
      <c r="H22" s="61">
        <f>ROUND(G22/$B22*100,2)</f>
        <v>6.06</v>
      </c>
      <c r="I22" s="63">
        <f>SUM([1]外籍:歸化!G22)</f>
        <v>31</v>
      </c>
      <c r="J22" s="61">
        <f>ROUND(I22/$B22*100,2)</f>
        <v>0.72</v>
      </c>
      <c r="K22" s="63">
        <f>SUM([1]外籍:歸化!I22)</f>
        <v>83</v>
      </c>
      <c r="L22" s="61">
        <f>ROUND(K22/$B22*100,2)</f>
        <v>1.93</v>
      </c>
      <c r="M22" s="63">
        <f>SUM([1]外籍:歸化!K22)</f>
        <v>42</v>
      </c>
      <c r="N22" s="61">
        <f>ROUND(M22/$B22*100,2)</f>
        <v>0.98</v>
      </c>
      <c r="O22" s="63">
        <f>SUM([1]外籍:歸化!M22)</f>
        <v>31</v>
      </c>
      <c r="P22" s="61">
        <f>ROUND(O22/$B22*100,2)</f>
        <v>0.72</v>
      </c>
      <c r="Q22" s="63">
        <f>SUM([1]外籍:歸化!O22)</f>
        <v>4</v>
      </c>
      <c r="R22" s="61">
        <f>ROUND(Q22/$B22*100,2)</f>
        <v>0.09</v>
      </c>
      <c r="S22" s="63">
        <f>SUM([1]外籍:歸化!Q22)</f>
        <v>125</v>
      </c>
      <c r="T22" s="61">
        <f>ROUND(S22/$B22*100,2)</f>
        <v>2.91</v>
      </c>
      <c r="U22" s="62">
        <f>SUM(W22,Y22)</f>
        <v>2733</v>
      </c>
      <c r="V22" s="61">
        <f>ROUND(U22/$B22*100,2)</f>
        <v>63.66</v>
      </c>
      <c r="W22" s="60">
        <f>證件別!AE22</f>
        <v>2691</v>
      </c>
      <c r="X22" s="61">
        <f>ROUND(W22/$B22*100,2)</f>
        <v>62.68</v>
      </c>
      <c r="Y22" s="60">
        <f>證件別!AW22</f>
        <v>42</v>
      </c>
      <c r="Z22" s="59">
        <f>ROUND(Y22/$B22*100,2)</f>
        <v>0.98</v>
      </c>
    </row>
    <row r="23" spans="1:26" s="50" customFormat="1" ht="15.9" customHeight="1" x14ac:dyDescent="0.3">
      <c r="A23" s="66" t="s">
        <v>14</v>
      </c>
      <c r="B23" s="64">
        <f>SUM(C23,U23)</f>
        <v>7764</v>
      </c>
      <c r="C23" s="64">
        <f>SUM(E23,G23,I23,K23,M23,O23,Q23,S23)</f>
        <v>2137</v>
      </c>
      <c r="D23" s="61">
        <f>ROUND(C23/$B23*100,2)</f>
        <v>27.52</v>
      </c>
      <c r="E23" s="63">
        <f>SUM([1]外籍:歸化!C23)</f>
        <v>1113</v>
      </c>
      <c r="F23" s="61">
        <f>ROUND(E23/$B23*100,2)</f>
        <v>14.34</v>
      </c>
      <c r="G23" s="63">
        <f>SUM([1]外籍:歸化!E23)</f>
        <v>540</v>
      </c>
      <c r="H23" s="61">
        <f>ROUND(G23/$B23*100,2)</f>
        <v>6.96</v>
      </c>
      <c r="I23" s="63">
        <f>SUM([1]外籍:歸化!G23)</f>
        <v>64</v>
      </c>
      <c r="J23" s="61">
        <f>ROUND(I23/$B23*100,2)</f>
        <v>0.82</v>
      </c>
      <c r="K23" s="63">
        <f>SUM([1]外籍:歸化!I23)</f>
        <v>68</v>
      </c>
      <c r="L23" s="61">
        <f>ROUND(K23/$B23*100,2)</f>
        <v>0.88</v>
      </c>
      <c r="M23" s="63">
        <f>SUM([1]外籍:歸化!K23)</f>
        <v>64</v>
      </c>
      <c r="N23" s="61">
        <f>ROUND(M23/$B23*100,2)</f>
        <v>0.82</v>
      </c>
      <c r="O23" s="63">
        <f>SUM([1]外籍:歸化!M23)</f>
        <v>52</v>
      </c>
      <c r="P23" s="61">
        <f>ROUND(O23/$B23*100,2)</f>
        <v>0.67</v>
      </c>
      <c r="Q23" s="63">
        <f>SUM([1]外籍:歸化!O23)</f>
        <v>16</v>
      </c>
      <c r="R23" s="61">
        <f>ROUND(Q23/$B23*100,2)</f>
        <v>0.21</v>
      </c>
      <c r="S23" s="63">
        <f>SUM([1]外籍:歸化!Q23)</f>
        <v>220</v>
      </c>
      <c r="T23" s="61">
        <f>ROUND(S23/$B23*100,2)</f>
        <v>2.83</v>
      </c>
      <c r="U23" s="60">
        <f>SUM(W23,Y23)</f>
        <v>5627</v>
      </c>
      <c r="V23" s="61">
        <f>ROUND(U23/$B23*100,2)</f>
        <v>72.48</v>
      </c>
      <c r="W23" s="60">
        <f>證件別!AE23</f>
        <v>5484</v>
      </c>
      <c r="X23" s="61">
        <f>ROUND(W23/$B23*100,2)</f>
        <v>70.63</v>
      </c>
      <c r="Y23" s="60">
        <f>證件別!AW23</f>
        <v>143</v>
      </c>
      <c r="Z23" s="59">
        <f>ROUND(Y23/$B23*100,2)</f>
        <v>1.84</v>
      </c>
    </row>
    <row r="24" spans="1:26" ht="15.9" customHeight="1" x14ac:dyDescent="0.3">
      <c r="A24" s="65" t="s">
        <v>13</v>
      </c>
      <c r="B24" s="64">
        <f>SUM(C24,U24)</f>
        <v>1845</v>
      </c>
      <c r="C24" s="64">
        <f>SUM(E24,G24,I24,K24,M24,O24,Q24,S24)</f>
        <v>974</v>
      </c>
      <c r="D24" s="61">
        <f>ROUND(C24/$B24*100,2)</f>
        <v>52.79</v>
      </c>
      <c r="E24" s="63">
        <f>SUM([1]外籍:歸化!C24)</f>
        <v>571</v>
      </c>
      <c r="F24" s="61">
        <f>ROUND(E24/$B24*100,2)</f>
        <v>30.95</v>
      </c>
      <c r="G24" s="63">
        <f>SUM([1]外籍:歸化!E24)</f>
        <v>318</v>
      </c>
      <c r="H24" s="61">
        <f>ROUND(G24/$B24*100,2)</f>
        <v>17.239999999999998</v>
      </c>
      <c r="I24" s="63">
        <f>SUM([1]外籍:歸化!G24)</f>
        <v>0</v>
      </c>
      <c r="J24" s="61">
        <f>ROUND(I24/$B24*100,2)</f>
        <v>0</v>
      </c>
      <c r="K24" s="63">
        <f>SUM([1]外籍:歸化!I24)</f>
        <v>8</v>
      </c>
      <c r="L24" s="61">
        <f>ROUND(K24/$B24*100,2)</f>
        <v>0.43</v>
      </c>
      <c r="M24" s="63">
        <f>SUM([1]外籍:歸化!K24)</f>
        <v>42</v>
      </c>
      <c r="N24" s="61">
        <f>ROUND(M24/$B24*100,2)</f>
        <v>2.2799999999999998</v>
      </c>
      <c r="O24" s="63">
        <f>SUM([1]外籍:歸化!M24)</f>
        <v>7</v>
      </c>
      <c r="P24" s="61">
        <f>ROUND(O24/$B24*100,2)</f>
        <v>0.38</v>
      </c>
      <c r="Q24" s="63">
        <f>SUM([1]外籍:歸化!O24)</f>
        <v>1</v>
      </c>
      <c r="R24" s="61">
        <f>ROUND(Q24/$B24*100,2)</f>
        <v>0.05</v>
      </c>
      <c r="S24" s="63">
        <f>SUM([1]外籍:歸化!Q24)</f>
        <v>27</v>
      </c>
      <c r="T24" s="61">
        <f>ROUND(S24/$B24*100,2)</f>
        <v>1.46</v>
      </c>
      <c r="U24" s="62">
        <f>SUM(W24,Y24)</f>
        <v>871</v>
      </c>
      <c r="V24" s="61">
        <f>ROUND(U24/$B24*100,2)</f>
        <v>47.21</v>
      </c>
      <c r="W24" s="60">
        <f>證件別!AE24</f>
        <v>849</v>
      </c>
      <c r="X24" s="61">
        <f>ROUND(W24/$B24*100,2)</f>
        <v>46.02</v>
      </c>
      <c r="Y24" s="60">
        <f>證件別!AW24</f>
        <v>22</v>
      </c>
      <c r="Z24" s="59">
        <f>ROUND(Y24/$B24*100,2)</f>
        <v>1.19</v>
      </c>
    </row>
    <row r="25" spans="1:26" ht="30" customHeight="1" x14ac:dyDescent="0.3">
      <c r="A25" s="65" t="s">
        <v>12</v>
      </c>
      <c r="B25" s="64">
        <f>SUM(C25,U25)</f>
        <v>10118</v>
      </c>
      <c r="C25" s="64">
        <f>SUM(E25,G25,I25,K25,M25,O25,Q25,S25)</f>
        <v>2653</v>
      </c>
      <c r="D25" s="61">
        <f>ROUND(C25/$B25*100,2)</f>
        <v>26.22</v>
      </c>
      <c r="E25" s="63">
        <f>SUM([1]外籍:歸化!C25)</f>
        <v>1756</v>
      </c>
      <c r="F25" s="61">
        <f>ROUND(E25/$B25*100,2)</f>
        <v>17.36</v>
      </c>
      <c r="G25" s="63">
        <f>SUM([1]外籍:歸化!E25)</f>
        <v>298</v>
      </c>
      <c r="H25" s="61">
        <f>ROUND(G25/$B25*100,2)</f>
        <v>2.95</v>
      </c>
      <c r="I25" s="63">
        <f>SUM([1]外籍:歸化!G25)</f>
        <v>119</v>
      </c>
      <c r="J25" s="61">
        <f>ROUND(I25/$B25*100,2)</f>
        <v>1.18</v>
      </c>
      <c r="K25" s="63">
        <f>SUM([1]外籍:歸化!I25)</f>
        <v>100</v>
      </c>
      <c r="L25" s="61">
        <f>ROUND(K25/$B25*100,2)</f>
        <v>0.99</v>
      </c>
      <c r="M25" s="63">
        <f>SUM([1]外籍:歸化!K25)</f>
        <v>67</v>
      </c>
      <c r="N25" s="61">
        <f>ROUND(M25/$B25*100,2)</f>
        <v>0.66</v>
      </c>
      <c r="O25" s="63">
        <f>SUM([1]外籍:歸化!M25)</f>
        <v>50</v>
      </c>
      <c r="P25" s="61">
        <f>ROUND(O25/$B25*100,2)</f>
        <v>0.49</v>
      </c>
      <c r="Q25" s="63">
        <f>SUM([1]外籍:歸化!O25)</f>
        <v>29</v>
      </c>
      <c r="R25" s="61">
        <f>ROUND(Q25/$B25*100,2)</f>
        <v>0.28999999999999998</v>
      </c>
      <c r="S25" s="63">
        <f>SUM([1]外籍:歸化!Q25)</f>
        <v>234</v>
      </c>
      <c r="T25" s="61">
        <f>ROUND(S25/$B25*100,2)</f>
        <v>2.31</v>
      </c>
      <c r="U25" s="62">
        <f>SUM(W25,Y25)</f>
        <v>7465</v>
      </c>
      <c r="V25" s="61">
        <f>ROUND(U25/$B25*100,2)</f>
        <v>73.78</v>
      </c>
      <c r="W25" s="60">
        <f>證件別!AE25</f>
        <v>7215</v>
      </c>
      <c r="X25" s="61">
        <f>ROUND(W25/$B25*100,2)</f>
        <v>71.31</v>
      </c>
      <c r="Y25" s="60">
        <f>證件別!AW25</f>
        <v>250</v>
      </c>
      <c r="Z25" s="59">
        <f>ROUND(Y25/$B25*100,2)</f>
        <v>2.4700000000000002</v>
      </c>
    </row>
    <row r="26" spans="1:26" ht="15.9" customHeight="1" x14ac:dyDescent="0.3">
      <c r="A26" s="65" t="s">
        <v>11</v>
      </c>
      <c r="B26" s="64">
        <f>SUM(C26,U26)</f>
        <v>9137</v>
      </c>
      <c r="C26" s="64">
        <f>SUM(E26,G26,I26,K26,M26,O26,Q26,S26)</f>
        <v>3236</v>
      </c>
      <c r="D26" s="61">
        <f>ROUND(C26/$B26*100,2)</f>
        <v>35.42</v>
      </c>
      <c r="E26" s="63">
        <f>SUM([1]外籍:歸化!C26)</f>
        <v>1421</v>
      </c>
      <c r="F26" s="61">
        <f>ROUND(E26/$B26*100,2)</f>
        <v>15.55</v>
      </c>
      <c r="G26" s="63">
        <f>SUM([1]外籍:歸化!E26)</f>
        <v>695</v>
      </c>
      <c r="H26" s="61">
        <f>ROUND(G26/$B26*100,2)</f>
        <v>7.61</v>
      </c>
      <c r="I26" s="63">
        <f>SUM([1]外籍:歸化!G26)</f>
        <v>153</v>
      </c>
      <c r="J26" s="61">
        <f>ROUND(I26/$B26*100,2)</f>
        <v>1.67</v>
      </c>
      <c r="K26" s="63">
        <f>SUM([1]外籍:歸化!I26)</f>
        <v>275</v>
      </c>
      <c r="L26" s="61">
        <f>ROUND(K26/$B26*100,2)</f>
        <v>3.01</v>
      </c>
      <c r="M26" s="63">
        <f>SUM([1]外籍:歸化!K26)</f>
        <v>23</v>
      </c>
      <c r="N26" s="61">
        <f>ROUND(M26/$B26*100,2)</f>
        <v>0.25</v>
      </c>
      <c r="O26" s="63">
        <f>SUM([1]外籍:歸化!M26)</f>
        <v>139</v>
      </c>
      <c r="P26" s="61">
        <f>ROUND(O26/$B26*100,2)</f>
        <v>1.52</v>
      </c>
      <c r="Q26" s="63">
        <f>SUM([1]外籍:歸化!O26)</f>
        <v>60</v>
      </c>
      <c r="R26" s="61">
        <f>ROUND(Q26/$B26*100,2)</f>
        <v>0.66</v>
      </c>
      <c r="S26" s="63">
        <f>SUM([1]外籍:歸化!Q26)</f>
        <v>470</v>
      </c>
      <c r="T26" s="61">
        <f>ROUND(S26/$B26*100,2)</f>
        <v>5.14</v>
      </c>
      <c r="U26" s="62">
        <f>SUM(W26,Y26)</f>
        <v>5901</v>
      </c>
      <c r="V26" s="61">
        <f>ROUND(U26/$B26*100,2)</f>
        <v>64.58</v>
      </c>
      <c r="W26" s="60">
        <f>證件別!AE26</f>
        <v>5663</v>
      </c>
      <c r="X26" s="61">
        <f>ROUND(W26/$B26*100,2)</f>
        <v>61.98</v>
      </c>
      <c r="Y26" s="60">
        <f>證件別!AW26</f>
        <v>238</v>
      </c>
      <c r="Z26" s="59">
        <f>ROUND(Y26/$B26*100,2)</f>
        <v>2.6</v>
      </c>
    </row>
    <row r="27" spans="1:26" ht="15.9" customHeight="1" x14ac:dyDescent="0.3">
      <c r="A27" s="65" t="s">
        <v>10</v>
      </c>
      <c r="B27" s="64">
        <f>SUM(C27,U27)</f>
        <v>4943</v>
      </c>
      <c r="C27" s="64">
        <f>SUM(E27,G27,I27,K27,M27,O27,Q27,S27)</f>
        <v>1444</v>
      </c>
      <c r="D27" s="61">
        <f>ROUND(C27/$B27*100,2)</f>
        <v>29.21</v>
      </c>
      <c r="E27" s="63">
        <f>SUM([1]外籍:歸化!C27)</f>
        <v>926</v>
      </c>
      <c r="F27" s="61">
        <f>ROUND(E27/$B27*100,2)</f>
        <v>18.73</v>
      </c>
      <c r="G27" s="63">
        <f>SUM([1]外籍:歸化!E27)</f>
        <v>195</v>
      </c>
      <c r="H27" s="61">
        <f>ROUND(G27/$B27*100,2)</f>
        <v>3.94</v>
      </c>
      <c r="I27" s="63">
        <f>SUM([1]外籍:歸化!G27)</f>
        <v>39</v>
      </c>
      <c r="J27" s="61">
        <f>ROUND(I27/$B27*100,2)</f>
        <v>0.79</v>
      </c>
      <c r="K27" s="63">
        <f>SUM([1]外籍:歸化!I27)</f>
        <v>66</v>
      </c>
      <c r="L27" s="61">
        <f>ROUND(K27/$B27*100,2)</f>
        <v>1.34</v>
      </c>
      <c r="M27" s="63">
        <f>SUM([1]外籍:歸化!K27)</f>
        <v>63</v>
      </c>
      <c r="N27" s="61">
        <f>ROUND(M27/$B27*100,2)</f>
        <v>1.27</v>
      </c>
      <c r="O27" s="63">
        <f>SUM([1]外籍:歸化!M27)</f>
        <v>29</v>
      </c>
      <c r="P27" s="61">
        <f>ROUND(O27/$B27*100,2)</f>
        <v>0.59</v>
      </c>
      <c r="Q27" s="63">
        <f>SUM([1]外籍:歸化!O27)</f>
        <v>10</v>
      </c>
      <c r="R27" s="61">
        <f>ROUND(Q27/$B27*100,2)</f>
        <v>0.2</v>
      </c>
      <c r="S27" s="63">
        <f>SUM([1]外籍:歸化!Q27)</f>
        <v>116</v>
      </c>
      <c r="T27" s="61">
        <f>ROUND(S27/$B27*100,2)</f>
        <v>2.35</v>
      </c>
      <c r="U27" s="62">
        <f>SUM(W27,Y27)</f>
        <v>3499</v>
      </c>
      <c r="V27" s="61">
        <f>ROUND(U27/$B27*100,2)</f>
        <v>70.790000000000006</v>
      </c>
      <c r="W27" s="60">
        <f>證件別!AE27</f>
        <v>3416</v>
      </c>
      <c r="X27" s="61">
        <f>ROUND(W27/$B27*100,2)</f>
        <v>69.11</v>
      </c>
      <c r="Y27" s="60">
        <f>證件別!AW27</f>
        <v>83</v>
      </c>
      <c r="Z27" s="59">
        <f>ROUND(Y27/$B27*100,2)</f>
        <v>1.68</v>
      </c>
    </row>
    <row r="28" spans="1:26" ht="30" customHeight="1" x14ac:dyDescent="0.3">
      <c r="A28" s="65" t="s">
        <v>9</v>
      </c>
      <c r="B28" s="64">
        <f>SUM(C28,U28)</f>
        <v>2656</v>
      </c>
      <c r="C28" s="64">
        <f>SUM(E28,G28,I28,K28,M28,O28,Q28,S28)</f>
        <v>331</v>
      </c>
      <c r="D28" s="61">
        <f>ROUND(C28/$B28*100,2)</f>
        <v>12.46</v>
      </c>
      <c r="E28" s="63">
        <f>SUM([1]外籍:歸化!C28)</f>
        <v>177</v>
      </c>
      <c r="F28" s="61">
        <f>ROUND(E28/$B28*100,2)</f>
        <v>6.66</v>
      </c>
      <c r="G28" s="63">
        <f>SUM([1]外籍:歸化!E28)</f>
        <v>115</v>
      </c>
      <c r="H28" s="61">
        <f>ROUND(G28/$B28*100,2)</f>
        <v>4.33</v>
      </c>
      <c r="I28" s="63">
        <f>SUM([1]外籍:歸化!G28)</f>
        <v>5</v>
      </c>
      <c r="J28" s="61">
        <f>ROUND(I28/$B28*100,2)</f>
        <v>0.19</v>
      </c>
      <c r="K28" s="63">
        <f>SUM([1]外籍:歸化!I28)</f>
        <v>4</v>
      </c>
      <c r="L28" s="61">
        <f>ROUND(K28/$B28*100,2)</f>
        <v>0.15</v>
      </c>
      <c r="M28" s="63">
        <f>SUM([1]外籍:歸化!K28)</f>
        <v>3</v>
      </c>
      <c r="N28" s="61">
        <f>ROUND(M28/$B28*100,2)</f>
        <v>0.11</v>
      </c>
      <c r="O28" s="63">
        <f>SUM([1]外籍:歸化!M28)</f>
        <v>5</v>
      </c>
      <c r="P28" s="61">
        <f>ROUND(O28/$B28*100,2)</f>
        <v>0.19</v>
      </c>
      <c r="Q28" s="63">
        <f>SUM([1]外籍:歸化!O28)</f>
        <v>1</v>
      </c>
      <c r="R28" s="61">
        <f>ROUND(Q28/$B28*100,2)</f>
        <v>0.04</v>
      </c>
      <c r="S28" s="63">
        <f>SUM([1]外籍:歸化!Q28)</f>
        <v>21</v>
      </c>
      <c r="T28" s="61">
        <f>ROUND(S28/$B28*100,2)</f>
        <v>0.79</v>
      </c>
      <c r="U28" s="62">
        <f>SUM(W28,Y28)</f>
        <v>2325</v>
      </c>
      <c r="V28" s="61">
        <f>ROUND(U28/$B28*100,2)</f>
        <v>87.54</v>
      </c>
      <c r="W28" s="60">
        <f>證件別!AE28</f>
        <v>2273</v>
      </c>
      <c r="X28" s="61">
        <f>ROUND(W28/$B28*100,2)</f>
        <v>85.58</v>
      </c>
      <c r="Y28" s="60">
        <f>證件別!AW28</f>
        <v>52</v>
      </c>
      <c r="Z28" s="59">
        <f>ROUND(Y28/$B28*100,2)</f>
        <v>1.96</v>
      </c>
    </row>
    <row r="29" spans="1:26" ht="15.9" customHeight="1" x14ac:dyDescent="0.3">
      <c r="A29" s="65" t="s">
        <v>8</v>
      </c>
      <c r="B29" s="64">
        <f>SUM(C29,U29)</f>
        <v>586</v>
      </c>
      <c r="C29" s="64">
        <f>SUM(E29,G29,I29,K29,M29,O29,Q29,S29)</f>
        <v>64</v>
      </c>
      <c r="D29" s="61">
        <f>ROUND(C29/$B29*100,2)</f>
        <v>10.92</v>
      </c>
      <c r="E29" s="63">
        <f>SUM([1]外籍:歸化!C29)</f>
        <v>45</v>
      </c>
      <c r="F29" s="61">
        <f>ROUND(E29/$B29*100,2)</f>
        <v>7.68</v>
      </c>
      <c r="G29" s="63">
        <f>SUM([1]外籍:歸化!E29)</f>
        <v>5</v>
      </c>
      <c r="H29" s="61">
        <f>ROUND(G29/$B29*100,2)</f>
        <v>0.85</v>
      </c>
      <c r="I29" s="63">
        <f>SUM([1]外籍:歸化!G29)</f>
        <v>3</v>
      </c>
      <c r="J29" s="61">
        <f>ROUND(I29/$B29*100,2)</f>
        <v>0.51</v>
      </c>
      <c r="K29" s="63">
        <f>SUM([1]外籍:歸化!I29)</f>
        <v>1</v>
      </c>
      <c r="L29" s="61">
        <f>ROUND(K29/$B29*100,2)</f>
        <v>0.17</v>
      </c>
      <c r="M29" s="63">
        <f>SUM([1]外籍:歸化!K29)</f>
        <v>3</v>
      </c>
      <c r="N29" s="61">
        <f>ROUND(M29/$B29*100,2)</f>
        <v>0.51</v>
      </c>
      <c r="O29" s="63">
        <f>SUM([1]外籍:歸化!M29)</f>
        <v>0</v>
      </c>
      <c r="P29" s="61">
        <f>ROUND(O29/$B29*100,2)</f>
        <v>0</v>
      </c>
      <c r="Q29" s="63">
        <f>SUM([1]外籍:歸化!O29)</f>
        <v>0</v>
      </c>
      <c r="R29" s="61">
        <f>ROUND(Q29/$B29*100,2)</f>
        <v>0</v>
      </c>
      <c r="S29" s="63">
        <f>SUM([1]外籍:歸化!Q29)</f>
        <v>7</v>
      </c>
      <c r="T29" s="61">
        <f>ROUND(S29/$B29*100,2)</f>
        <v>1.19</v>
      </c>
      <c r="U29" s="62">
        <f>SUM(W29,Y29)</f>
        <v>522</v>
      </c>
      <c r="V29" s="61">
        <f>ROUND(U29/$B29*100,2)</f>
        <v>89.08</v>
      </c>
      <c r="W29" s="60">
        <f>證件別!AE29</f>
        <v>518</v>
      </c>
      <c r="X29" s="61">
        <f>ROUND(W29/$B29*100,2)</f>
        <v>88.4</v>
      </c>
      <c r="Y29" s="60">
        <f>證件別!AW29</f>
        <v>4</v>
      </c>
      <c r="Z29" s="59">
        <f>ROUND(Y29/$B29*100,2)</f>
        <v>0.68</v>
      </c>
    </row>
    <row r="30" spans="1:26" ht="30" customHeight="1" x14ac:dyDescent="0.3">
      <c r="A30" s="22" t="s">
        <v>64</v>
      </c>
      <c r="B30" s="64">
        <f>SUM(C30,U30)</f>
        <v>2328</v>
      </c>
      <c r="C30" s="64">
        <f>SUM(E30,G30,I30,K30,M30,O30,Q30,S30)</f>
        <v>0</v>
      </c>
      <c r="D30" s="61">
        <f>ROUND(C30/$B30*100,2)</f>
        <v>0</v>
      </c>
      <c r="E30" s="63">
        <f>SUM([1]外籍:歸化!C30)</f>
        <v>0</v>
      </c>
      <c r="F30" s="61">
        <f>ROUND(E30/$B30*100,2)</f>
        <v>0</v>
      </c>
      <c r="G30" s="63">
        <f>SUM([1]外籍:歸化!E30)</f>
        <v>0</v>
      </c>
      <c r="H30" s="61">
        <f>ROUND(G30/$B30*100,2)</f>
        <v>0</v>
      </c>
      <c r="I30" s="63">
        <f>SUM([1]外籍:歸化!G30)</f>
        <v>0</v>
      </c>
      <c r="J30" s="61">
        <f>ROUND(I30/$B30*100,2)</f>
        <v>0</v>
      </c>
      <c r="K30" s="63">
        <f>SUM([1]外籍:歸化!I30)</f>
        <v>0</v>
      </c>
      <c r="L30" s="61">
        <f>ROUND(K30/$B30*100,2)</f>
        <v>0</v>
      </c>
      <c r="M30" s="63">
        <f>SUM([1]外籍:歸化!K30)</f>
        <v>0</v>
      </c>
      <c r="N30" s="61">
        <f>ROUND(M30/$B30*100,2)</f>
        <v>0</v>
      </c>
      <c r="O30" s="63">
        <f>SUM([1]外籍:歸化!M30)</f>
        <v>0</v>
      </c>
      <c r="P30" s="61">
        <f>ROUND(O30/$B30*100,2)</f>
        <v>0</v>
      </c>
      <c r="Q30" s="63">
        <f>SUM([1]外籍:歸化!O30)</f>
        <v>0</v>
      </c>
      <c r="R30" s="61">
        <f>ROUND(Q30/$B30*100,2)</f>
        <v>0</v>
      </c>
      <c r="S30" s="63">
        <f>SUM([1]外籍:歸化!Q30)</f>
        <v>0</v>
      </c>
      <c r="T30" s="61">
        <f>ROUND(S30/$B30*100,2)</f>
        <v>0</v>
      </c>
      <c r="U30" s="62">
        <f>SUM(W30,Y30)</f>
        <v>2328</v>
      </c>
      <c r="V30" s="61">
        <f>ROUND(U30/$B30*100,2)</f>
        <v>100</v>
      </c>
      <c r="W30" s="60">
        <f>證件別!AE30</f>
        <v>2218</v>
      </c>
      <c r="X30" s="61">
        <f>ROUND(W30/$B30*100,2)</f>
        <v>95.27</v>
      </c>
      <c r="Y30" s="60">
        <f>證件別!AW30</f>
        <v>110</v>
      </c>
      <c r="Z30" s="59">
        <f>ROUND(Y30/$B30*100,2)</f>
        <v>4.7300000000000004</v>
      </c>
    </row>
    <row r="31" spans="1:26" s="54" customFormat="1" ht="12" customHeight="1" x14ac:dyDescent="0.3">
      <c r="A31" s="58"/>
      <c r="B31" s="56"/>
      <c r="C31" s="56"/>
      <c r="D31" s="56"/>
      <c r="E31" s="56"/>
      <c r="F31" s="57"/>
      <c r="G31" s="56"/>
      <c r="H31" s="57"/>
      <c r="I31" s="56"/>
      <c r="J31" s="57"/>
      <c r="K31" s="56"/>
      <c r="L31" s="57"/>
      <c r="M31" s="56"/>
      <c r="N31" s="57"/>
      <c r="O31" s="56"/>
      <c r="P31" s="57"/>
      <c r="Q31" s="56"/>
      <c r="R31" s="57"/>
      <c r="S31" s="56"/>
      <c r="T31" s="55"/>
      <c r="U31" s="55"/>
      <c r="V31" s="55"/>
      <c r="W31" s="55"/>
      <c r="X31" s="55"/>
      <c r="Y31" s="55"/>
      <c r="Z31" s="55"/>
    </row>
    <row r="32" spans="1:26" x14ac:dyDescent="0.3">
      <c r="A32" s="53" t="s">
        <v>63</v>
      </c>
      <c r="B32" s="50"/>
      <c r="C32" s="50"/>
      <c r="D32" s="50"/>
      <c r="E32" s="50"/>
      <c r="F32" s="50"/>
      <c r="G32" s="50"/>
      <c r="H32" s="50"/>
      <c r="I32" s="50"/>
      <c r="J32" s="50"/>
      <c r="K32" s="52"/>
      <c r="L32" s="50"/>
      <c r="M32" s="50"/>
      <c r="N32" s="50"/>
      <c r="O32" s="50"/>
      <c r="P32" s="50"/>
      <c r="Q32" s="50"/>
      <c r="R32" s="50"/>
      <c r="S32" s="50"/>
      <c r="T32" s="50"/>
      <c r="U32" s="50"/>
      <c r="V32" s="50"/>
      <c r="W32" s="50"/>
      <c r="X32" s="50"/>
      <c r="Y32" s="50"/>
      <c r="Z32" s="51" t="str">
        <f>證件別!AC32</f>
        <v>內政部移民署　107年07月13日編製</v>
      </c>
    </row>
    <row r="33" spans="1:26" x14ac:dyDescent="0.3">
      <c r="A33" s="5" t="s">
        <v>62</v>
      </c>
      <c r="B33" s="50"/>
      <c r="C33" s="50"/>
      <c r="D33" s="50"/>
      <c r="E33" s="50"/>
      <c r="F33" s="50"/>
      <c r="G33" s="50"/>
      <c r="H33" s="50"/>
      <c r="I33" s="50"/>
      <c r="J33" s="50"/>
      <c r="K33" s="50"/>
      <c r="L33" s="50"/>
      <c r="M33" s="50"/>
      <c r="N33" s="50"/>
      <c r="O33" s="50"/>
      <c r="P33" s="50"/>
      <c r="Q33" s="50"/>
      <c r="R33" s="50"/>
      <c r="S33" s="50"/>
      <c r="T33" s="50"/>
      <c r="U33" s="50"/>
      <c r="V33" s="50"/>
      <c r="W33" s="50"/>
      <c r="X33" s="50"/>
      <c r="Y33" s="50"/>
      <c r="Z33" s="50"/>
    </row>
    <row r="34" spans="1:26" ht="16.5" customHeight="1" x14ac:dyDescent="0.3">
      <c r="A34" s="6" t="s">
        <v>61</v>
      </c>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26" ht="16.5" customHeight="1" x14ac:dyDescent="0.3">
      <c r="A35" s="49" t="s">
        <v>60</v>
      </c>
      <c r="B35"/>
      <c r="C35"/>
      <c r="D35"/>
      <c r="E35"/>
      <c r="F35"/>
      <c r="G35"/>
      <c r="H35"/>
      <c r="I35"/>
      <c r="J35"/>
      <c r="K35"/>
      <c r="L35"/>
      <c r="M35"/>
      <c r="N35"/>
      <c r="O35"/>
      <c r="P35"/>
      <c r="Q35"/>
      <c r="R35"/>
      <c r="S35"/>
      <c r="T35"/>
      <c r="U35"/>
      <c r="V35"/>
      <c r="W35"/>
      <c r="X35"/>
      <c r="Y35"/>
      <c r="Z35"/>
    </row>
  </sheetData>
  <mergeCells count="18">
    <mergeCell ref="W4:X5"/>
    <mergeCell ref="Y4:Z5"/>
    <mergeCell ref="A1:Z1"/>
    <mergeCell ref="I2:Q2"/>
    <mergeCell ref="U3:Z3"/>
    <mergeCell ref="A3:A6"/>
    <mergeCell ref="B3:B6"/>
    <mergeCell ref="E4:F5"/>
    <mergeCell ref="G4:H5"/>
    <mergeCell ref="I4:J5"/>
    <mergeCell ref="K4:L5"/>
    <mergeCell ref="U4:V5"/>
    <mergeCell ref="M4:N5"/>
    <mergeCell ref="O4:P5"/>
    <mergeCell ref="Q4:R5"/>
    <mergeCell ref="S4:T5"/>
    <mergeCell ref="C4:D5"/>
    <mergeCell ref="C3:T3"/>
  </mergeCells>
  <phoneticPr fontId="3" type="noConversion"/>
  <printOptions horizontalCentered="1" verticalCentered="1"/>
  <pageMargins left="0.35433070866141736" right="0.35433070866141736" top="0" bottom="0" header="0.51181102362204722" footer="0.51181102362204722"/>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GridLines="0" zoomScale="75" workbookViewId="0">
      <pane xSplit="1" ySplit="6" topLeftCell="B7" activePane="bottomRight" state="frozen"/>
      <selection activeCell="L7" sqref="L7"/>
      <selection pane="topRight" activeCell="L7" sqref="L7"/>
      <selection pane="bottomLeft" activeCell="L7" sqref="L7"/>
      <selection pane="bottomRight" activeCell="L7" sqref="L7"/>
    </sheetView>
  </sheetViews>
  <sheetFormatPr defaultColWidth="9" defaultRowHeight="16.2" x14ac:dyDescent="0.3"/>
  <cols>
    <col min="1" max="1" width="8.6640625" style="102" customWidth="1"/>
    <col min="2" max="3" width="7.6640625" style="102" customWidth="1"/>
    <col min="4" max="4" width="7.77734375" style="102" customWidth="1"/>
    <col min="5" max="27" width="6.88671875" style="102" customWidth="1"/>
    <col min="28" max="28" width="6.88671875" style="103" customWidth="1"/>
    <col min="29" max="16384" width="9" style="102"/>
  </cols>
  <sheetData>
    <row r="1" spans="1:28" s="115" customFormat="1" ht="30" customHeight="1" x14ac:dyDescent="0.3">
      <c r="A1" s="131" t="s">
        <v>103</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row>
    <row r="2" spans="1:28" x14ac:dyDescent="0.3">
      <c r="A2" s="130"/>
      <c r="B2" s="129"/>
      <c r="C2" s="127"/>
      <c r="D2" s="127"/>
      <c r="E2" s="127"/>
      <c r="F2" s="127"/>
      <c r="G2" s="127"/>
      <c r="H2" s="127"/>
      <c r="I2" s="127"/>
      <c r="J2" s="119" t="str">
        <f>證件別!C2</f>
        <v>76年1月至107年06月底</v>
      </c>
      <c r="K2" s="128"/>
      <c r="L2" s="128"/>
      <c r="M2" s="128"/>
      <c r="N2" s="128"/>
      <c r="O2" s="128"/>
      <c r="P2" s="128"/>
      <c r="Q2" s="128"/>
      <c r="R2" s="128"/>
      <c r="S2" s="127"/>
      <c r="T2" s="127"/>
      <c r="U2" s="127"/>
      <c r="V2" s="127"/>
      <c r="W2" s="127"/>
      <c r="X2" s="127"/>
      <c r="Y2" s="127"/>
      <c r="Z2" s="127"/>
      <c r="AA2" s="127"/>
      <c r="AB2" s="126" t="s">
        <v>102</v>
      </c>
    </row>
    <row r="3" spans="1:28" s="115" customFormat="1" ht="20.100000000000001" customHeight="1" x14ac:dyDescent="0.3">
      <c r="A3" s="119" t="s">
        <v>101</v>
      </c>
      <c r="B3" s="125" t="s">
        <v>100</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row>
    <row r="4" spans="1:28" s="115" customFormat="1" ht="15.15" customHeight="1" x14ac:dyDescent="0.3">
      <c r="A4" s="119"/>
      <c r="B4" s="123" t="s">
        <v>99</v>
      </c>
      <c r="C4" s="122"/>
      <c r="D4" s="124"/>
      <c r="E4" s="123" t="s">
        <v>98</v>
      </c>
      <c r="F4" s="122"/>
      <c r="G4" s="124"/>
      <c r="H4" s="123" t="s">
        <v>97</v>
      </c>
      <c r="I4" s="122"/>
      <c r="J4" s="124"/>
      <c r="K4" s="123" t="s">
        <v>96</v>
      </c>
      <c r="L4" s="122"/>
      <c r="M4" s="124"/>
      <c r="N4" s="123" t="s">
        <v>95</v>
      </c>
      <c r="O4" s="122"/>
      <c r="P4" s="124"/>
      <c r="Q4" s="123" t="s">
        <v>94</v>
      </c>
      <c r="R4" s="122"/>
      <c r="S4" s="124"/>
      <c r="T4" s="123" t="s">
        <v>93</v>
      </c>
      <c r="U4" s="122"/>
      <c r="V4" s="124"/>
      <c r="W4" s="123" t="s">
        <v>92</v>
      </c>
      <c r="X4" s="122"/>
      <c r="Y4" s="124"/>
      <c r="Z4" s="123" t="s">
        <v>91</v>
      </c>
      <c r="AA4" s="122"/>
      <c r="AB4" s="122"/>
    </row>
    <row r="5" spans="1:28" s="115" customFormat="1" ht="15.15" customHeight="1" x14ac:dyDescent="0.3">
      <c r="A5" s="119"/>
      <c r="B5" s="120"/>
      <c r="C5" s="119"/>
      <c r="D5" s="121"/>
      <c r="E5" s="120"/>
      <c r="F5" s="119"/>
      <c r="G5" s="121"/>
      <c r="H5" s="120"/>
      <c r="I5" s="119"/>
      <c r="J5" s="121"/>
      <c r="K5" s="120"/>
      <c r="L5" s="119"/>
      <c r="M5" s="121"/>
      <c r="N5" s="120"/>
      <c r="O5" s="119"/>
      <c r="P5" s="121"/>
      <c r="Q5" s="120"/>
      <c r="R5" s="119"/>
      <c r="S5" s="121"/>
      <c r="T5" s="120"/>
      <c r="U5" s="119"/>
      <c r="V5" s="121"/>
      <c r="W5" s="120"/>
      <c r="X5" s="119"/>
      <c r="Y5" s="121"/>
      <c r="Z5" s="120"/>
      <c r="AA5" s="119"/>
      <c r="AB5" s="119"/>
    </row>
    <row r="6" spans="1:28" s="115" customFormat="1" ht="25.2" customHeight="1" x14ac:dyDescent="0.3">
      <c r="A6" s="118"/>
      <c r="B6" s="117" t="s">
        <v>90</v>
      </c>
      <c r="C6" s="117" t="s">
        <v>89</v>
      </c>
      <c r="D6" s="117" t="s">
        <v>88</v>
      </c>
      <c r="E6" s="117" t="s">
        <v>90</v>
      </c>
      <c r="F6" s="117" t="s">
        <v>89</v>
      </c>
      <c r="G6" s="117" t="s">
        <v>88</v>
      </c>
      <c r="H6" s="117" t="s">
        <v>90</v>
      </c>
      <c r="I6" s="117" t="s">
        <v>89</v>
      </c>
      <c r="J6" s="117" t="s">
        <v>88</v>
      </c>
      <c r="K6" s="117" t="s">
        <v>90</v>
      </c>
      <c r="L6" s="117" t="s">
        <v>89</v>
      </c>
      <c r="M6" s="117" t="s">
        <v>88</v>
      </c>
      <c r="N6" s="117" t="s">
        <v>90</v>
      </c>
      <c r="O6" s="117" t="s">
        <v>89</v>
      </c>
      <c r="P6" s="117" t="s">
        <v>88</v>
      </c>
      <c r="Q6" s="117" t="s">
        <v>90</v>
      </c>
      <c r="R6" s="117" t="s">
        <v>89</v>
      </c>
      <c r="S6" s="117" t="s">
        <v>88</v>
      </c>
      <c r="T6" s="117" t="s">
        <v>90</v>
      </c>
      <c r="U6" s="117" t="s">
        <v>89</v>
      </c>
      <c r="V6" s="117" t="s">
        <v>88</v>
      </c>
      <c r="W6" s="117" t="s">
        <v>90</v>
      </c>
      <c r="X6" s="117" t="s">
        <v>89</v>
      </c>
      <c r="Y6" s="117" t="s">
        <v>88</v>
      </c>
      <c r="Z6" s="117" t="s">
        <v>90</v>
      </c>
      <c r="AA6" s="117" t="s">
        <v>89</v>
      </c>
      <c r="AB6" s="116" t="s">
        <v>88</v>
      </c>
    </row>
    <row r="7" spans="1:28" ht="30" customHeight="1" x14ac:dyDescent="0.3">
      <c r="A7" s="111" t="s">
        <v>87</v>
      </c>
      <c r="B7" s="110">
        <f>SUM(C7:D7)</f>
        <v>181103</v>
      </c>
      <c r="C7" s="110">
        <f>SUM(C8:C29)</f>
        <v>19802</v>
      </c>
      <c r="D7" s="110">
        <f>SUM(D8:D29)</f>
        <v>161301</v>
      </c>
      <c r="E7" s="110">
        <f>SUM(F7:G7)</f>
        <v>103277</v>
      </c>
      <c r="F7" s="110">
        <f>SUM(F8:F29)</f>
        <v>1336</v>
      </c>
      <c r="G7" s="110">
        <f>SUM(G8:G29)</f>
        <v>101941</v>
      </c>
      <c r="H7" s="110">
        <f>SUM(I7:J7)</f>
        <v>29767</v>
      </c>
      <c r="I7" s="110">
        <f>SUM(I8:I29)</f>
        <v>661</v>
      </c>
      <c r="J7" s="110">
        <f>SUM(J8:J29)</f>
        <v>29106</v>
      </c>
      <c r="K7" s="110">
        <f>SUM(L7:M7)</f>
        <v>8801</v>
      </c>
      <c r="L7" s="110">
        <v>2858</v>
      </c>
      <c r="M7" s="110">
        <f>SUM(M8:M29)</f>
        <v>5943</v>
      </c>
      <c r="N7" s="110">
        <f>SUM(O7:P7)</f>
        <v>9407</v>
      </c>
      <c r="O7" s="110">
        <f>SUM(O8:O29)</f>
        <v>653</v>
      </c>
      <c r="P7" s="110">
        <f>SUM(P8:P29)</f>
        <v>8754</v>
      </c>
      <c r="Q7" s="110">
        <f>SUM(R7:S7)</f>
        <v>4311</v>
      </c>
      <c r="R7" s="110">
        <f>SUM(R8:R29)</f>
        <v>4</v>
      </c>
      <c r="S7" s="110">
        <f>SUM(S8:S29)</f>
        <v>4307</v>
      </c>
      <c r="T7" s="110">
        <f>SUM(U7:V7)</f>
        <v>4826</v>
      </c>
      <c r="U7" s="110">
        <f>SUM(U8:U29)</f>
        <v>2280</v>
      </c>
      <c r="V7" s="110">
        <f>SUM(V8:V29)</f>
        <v>2546</v>
      </c>
      <c r="W7" s="110">
        <f>SUM(X7:Y7)</f>
        <v>1671</v>
      </c>
      <c r="X7" s="110">
        <f>SUM(X8:X29)</f>
        <v>610</v>
      </c>
      <c r="Y7" s="110">
        <f>SUM(Y8:Y29)</f>
        <v>1061</v>
      </c>
      <c r="Z7" s="110">
        <f>SUM(AA7:AB7)</f>
        <v>19043</v>
      </c>
      <c r="AA7" s="110">
        <f>SUM(AA8:AA29)</f>
        <v>11400</v>
      </c>
      <c r="AB7" s="114">
        <f>SUM(AB8:AB29)</f>
        <v>7643</v>
      </c>
    </row>
    <row r="8" spans="1:28" ht="30" customHeight="1" x14ac:dyDescent="0.3">
      <c r="A8" s="111" t="s">
        <v>30</v>
      </c>
      <c r="B8" s="110">
        <f>SUM(C8:D8)</f>
        <v>31833</v>
      </c>
      <c r="C8" s="110">
        <f>[1]歸化sex!C8+'[1]10411居留外籍'!F9</f>
        <v>4348</v>
      </c>
      <c r="D8" s="110">
        <f>[1]歸化sex!D8+'[1]10411居留外籍'!G9</f>
        <v>27485</v>
      </c>
      <c r="E8" s="110">
        <f>SUM(F8:G8)</f>
        <v>18045</v>
      </c>
      <c r="F8" s="110">
        <f>[1]歸化sex!F8+'[1]10411居留外籍'!H9</f>
        <v>324</v>
      </c>
      <c r="G8" s="110">
        <f>[1]歸化sex!G8+'[1]10411居留外籍'!I9</f>
        <v>17721</v>
      </c>
      <c r="H8" s="110">
        <f>SUM(I8:J8)</f>
        <v>3709</v>
      </c>
      <c r="I8" s="110">
        <f>[1]歸化sex!I8+'[1]10411居留外籍'!J9</f>
        <v>139</v>
      </c>
      <c r="J8" s="110">
        <f>[1]歸化sex!J8+'[1]10411居留外籍'!K9</f>
        <v>3570</v>
      </c>
      <c r="K8" s="110">
        <f>SUM(L8:M8)</f>
        <v>1643</v>
      </c>
      <c r="L8" s="110">
        <f>[1]歸化sex!L8+'[1]10411居留外籍'!P9</f>
        <v>427</v>
      </c>
      <c r="M8" s="110">
        <f>[1]歸化sex!M8+'[1]10411居留外籍'!Q9</f>
        <v>1216</v>
      </c>
      <c r="N8" s="110">
        <f>SUM(O8:P8)</f>
        <v>1563</v>
      </c>
      <c r="O8" s="110">
        <f>[1]歸化sex!O8+'[1]10411居留外籍'!L9</f>
        <v>164</v>
      </c>
      <c r="P8" s="110">
        <f>[1]歸化sex!P8+'[1]10411居留外籍'!M9</f>
        <v>1399</v>
      </c>
      <c r="Q8" s="110">
        <f>SUM(R8:S8)</f>
        <v>439</v>
      </c>
      <c r="R8" s="110">
        <f>[1]歸化sex!R8+'[1]10411居留外籍'!G42</f>
        <v>0</v>
      </c>
      <c r="S8" s="110">
        <f>[1]歸化sex!S8+'[1]10411居留外籍'!H42</f>
        <v>439</v>
      </c>
      <c r="T8" s="110">
        <f>SUM(U8:V8)</f>
        <v>968</v>
      </c>
      <c r="U8" s="110">
        <f>[1]歸化sex!U8+'[1]10411居留外籍'!K42</f>
        <v>444</v>
      </c>
      <c r="V8" s="110">
        <f>[1]歸化sex!V8+'[1]10411居留外籍'!L42</f>
        <v>524</v>
      </c>
      <c r="W8" s="110">
        <f>SUM(X8:Y8)</f>
        <v>448</v>
      </c>
      <c r="X8" s="110">
        <f>[1]歸化sex!X8+'[1]10411居留外籍'!M42</f>
        <v>166</v>
      </c>
      <c r="Y8" s="110">
        <f>[1]歸化sex!Y8+'[1]10411居留外籍'!N42</f>
        <v>282</v>
      </c>
      <c r="Z8" s="110">
        <f>SUM(AA8:AB8)</f>
        <v>5018</v>
      </c>
      <c r="AA8" s="110">
        <f>C8-F8-I8-L8-O8-R8-U8-X8</f>
        <v>2684</v>
      </c>
      <c r="AB8" s="109">
        <f>D8-G8-J8-M8-P8-S8-V8-Y8</f>
        <v>2334</v>
      </c>
    </row>
    <row r="9" spans="1:28" ht="15.9" customHeight="1" x14ac:dyDescent="0.3">
      <c r="A9" s="111" t="s">
        <v>29</v>
      </c>
      <c r="B9" s="110">
        <f>SUM(C9:D9)</f>
        <v>14575</v>
      </c>
      <c r="C9" s="110">
        <f>[1]歸化sex!C9+'[1]10411居留外籍'!F10</f>
        <v>4190</v>
      </c>
      <c r="D9" s="110">
        <f>[1]歸化sex!D9+'[1]10411居留外籍'!G10</f>
        <v>10385</v>
      </c>
      <c r="E9" s="110">
        <f>SUM(F9:G9)</f>
        <v>5525</v>
      </c>
      <c r="F9" s="110">
        <f>[1]歸化sex!F9+'[1]10411居留外籍'!H10</f>
        <v>102</v>
      </c>
      <c r="G9" s="110">
        <f>[1]歸化sex!G9+'[1]10411居留外籍'!I10</f>
        <v>5423</v>
      </c>
      <c r="H9" s="110">
        <f>SUM(I9:J9)</f>
        <v>1119</v>
      </c>
      <c r="I9" s="110">
        <f>[1]歸化sex!I9+'[1]10411居留外籍'!J10</f>
        <v>83</v>
      </c>
      <c r="J9" s="110">
        <f>[1]歸化sex!J9+'[1]10411居留外籍'!K10</f>
        <v>1036</v>
      </c>
      <c r="K9" s="110">
        <f>SUM(L9:M9)</f>
        <v>494</v>
      </c>
      <c r="L9" s="110">
        <f>[1]歸化sex!L9+'[1]10411居留外籍'!P10</f>
        <v>60</v>
      </c>
      <c r="M9" s="110">
        <f>[1]歸化sex!M9+'[1]10411居留外籍'!Q10</f>
        <v>434</v>
      </c>
      <c r="N9" s="110">
        <f>SUM(O9:P9)</f>
        <v>625</v>
      </c>
      <c r="O9" s="110">
        <f>[1]歸化sex!O9+'[1]10411居留外籍'!L10</f>
        <v>62</v>
      </c>
      <c r="P9" s="110">
        <f>[1]歸化sex!P9+'[1]10411居留外籍'!M10</f>
        <v>563</v>
      </c>
      <c r="Q9" s="110">
        <f>SUM(R9:S9)</f>
        <v>188</v>
      </c>
      <c r="R9" s="110">
        <f>[1]歸化sex!R9+'[1]10411居留外籍'!G43</f>
        <v>1</v>
      </c>
      <c r="S9" s="110">
        <f>[1]歸化sex!S9+'[1]10411居留外籍'!H43</f>
        <v>187</v>
      </c>
      <c r="T9" s="110">
        <f>SUM(U9:V9)</f>
        <v>1596</v>
      </c>
      <c r="U9" s="110">
        <f>[1]歸化sex!U9+'[1]10411居留外籍'!K43</f>
        <v>696</v>
      </c>
      <c r="V9" s="110">
        <f>[1]歸化sex!V9+'[1]10411居留外籍'!L43</f>
        <v>900</v>
      </c>
      <c r="W9" s="110">
        <f>SUM(X9:Y9)</f>
        <v>462</v>
      </c>
      <c r="X9" s="110">
        <f>[1]歸化sex!X9+'[1]10411居留外籍'!M43</f>
        <v>139</v>
      </c>
      <c r="Y9" s="110">
        <f>[1]歸化sex!Y9+'[1]10411居留外籍'!N43</f>
        <v>323</v>
      </c>
      <c r="Z9" s="110">
        <f>SUM(AA9:AB9)</f>
        <v>4566</v>
      </c>
      <c r="AA9" s="110">
        <f>C9-F9-I9-L9-O9-R9-U9-X9</f>
        <v>3047</v>
      </c>
      <c r="AB9" s="109">
        <f>D9-G9-J9-M9-P9-S9-V9-Y9</f>
        <v>1519</v>
      </c>
    </row>
    <row r="10" spans="1:28" ht="15.9" customHeight="1" x14ac:dyDescent="0.3">
      <c r="A10" s="111" t="s">
        <v>86</v>
      </c>
      <c r="B10" s="110">
        <f>SUM(C10:D10)</f>
        <v>22105</v>
      </c>
      <c r="C10" s="110">
        <f>[1]歸化sex!C10+'[1]10411居留外籍'!F11</f>
        <v>2648</v>
      </c>
      <c r="D10" s="110">
        <f>[1]歸化sex!D10+'[1]10411居留外籍'!G11</f>
        <v>19457</v>
      </c>
      <c r="E10" s="110">
        <f>SUM(F10:G10)</f>
        <v>10603</v>
      </c>
      <c r="F10" s="110">
        <f>[1]歸化sex!F10+'[1]10411居留外籍'!H11</f>
        <v>260</v>
      </c>
      <c r="G10" s="110">
        <f>[1]歸化sex!G10+'[1]10411居留外籍'!I11</f>
        <v>10343</v>
      </c>
      <c r="H10" s="110">
        <f>SUM(I10:J10)</f>
        <v>4771</v>
      </c>
      <c r="I10" s="110">
        <f>[1]歸化sex!I10+'[1]10411居留外籍'!J11</f>
        <v>218</v>
      </c>
      <c r="J10" s="110">
        <f>[1]歸化sex!J10+'[1]10411居留外籍'!K11</f>
        <v>4553</v>
      </c>
      <c r="K10" s="110">
        <f>SUM(L10:M10)</f>
        <v>2335</v>
      </c>
      <c r="L10" s="110">
        <f>[1]歸化sex!L10+'[1]10411居留外籍'!P11</f>
        <v>845</v>
      </c>
      <c r="M10" s="110">
        <f>[1]歸化sex!M10+'[1]10411居留外籍'!Q11</f>
        <v>1490</v>
      </c>
      <c r="N10" s="110">
        <f>SUM(O10:P10)</f>
        <v>1742</v>
      </c>
      <c r="O10" s="110">
        <f>[1]歸化sex!O10+'[1]10411居留外籍'!L11</f>
        <v>171</v>
      </c>
      <c r="P10" s="110">
        <f>[1]歸化sex!P10+'[1]10411居留外籍'!M11</f>
        <v>1571</v>
      </c>
      <c r="Q10" s="110">
        <f>SUM(R10:S10)</f>
        <v>300</v>
      </c>
      <c r="R10" s="110">
        <f>[1]歸化sex!R10+'[1]10411居留外籍'!G44</f>
        <v>0</v>
      </c>
      <c r="S10" s="110">
        <f>[1]歸化sex!S10+'[1]10411居留外籍'!H44</f>
        <v>300</v>
      </c>
      <c r="T10" s="110">
        <f>SUM(U10:V10)</f>
        <v>389</v>
      </c>
      <c r="U10" s="110">
        <f>[1]歸化sex!U10+'[1]10411居留外籍'!K44</f>
        <v>183</v>
      </c>
      <c r="V10" s="110">
        <f>[1]歸化sex!V10+'[1]10411居留外籍'!L44</f>
        <v>206</v>
      </c>
      <c r="W10" s="110">
        <f>SUM(X10:Y10)</f>
        <v>131</v>
      </c>
      <c r="X10" s="110">
        <f>[1]歸化sex!X10+'[1]10411居留外籍'!M44</f>
        <v>45</v>
      </c>
      <c r="Y10" s="110">
        <f>[1]歸化sex!Y10+'[1]10411居留外籍'!N44</f>
        <v>86</v>
      </c>
      <c r="Z10" s="110">
        <f>SUM(AA10:AB10)</f>
        <v>1834</v>
      </c>
      <c r="AA10" s="110">
        <f>C10-F10-I10-L10-O10-R10-U10-X10</f>
        <v>926</v>
      </c>
      <c r="AB10" s="109">
        <f>D10-G10-J10-M10-P10-S10-V10-Y10</f>
        <v>908</v>
      </c>
    </row>
    <row r="11" spans="1:28" ht="30" customHeight="1" x14ac:dyDescent="0.3">
      <c r="A11" s="111" t="s">
        <v>26</v>
      </c>
      <c r="B11" s="110">
        <f>SUM(C11:D11)</f>
        <v>18177</v>
      </c>
      <c r="C11" s="110">
        <f>[1]歸化sex!C11+'[1]10411居留外籍'!F12</f>
        <v>2377</v>
      </c>
      <c r="D11" s="110">
        <f>[1]歸化sex!D11+'[1]10411居留外籍'!G12</f>
        <v>15800</v>
      </c>
      <c r="E11" s="110">
        <f>SUM(F11:G11)</f>
        <v>10741</v>
      </c>
      <c r="F11" s="110">
        <f>[1]歸化sex!F11+'[1]10411居留外籍'!H12</f>
        <v>158</v>
      </c>
      <c r="G11" s="110">
        <f>[1]歸化sex!G11+'[1]10411居留外籍'!I12</f>
        <v>10583</v>
      </c>
      <c r="H11" s="110">
        <f>SUM(I11:J11)</f>
        <v>2313</v>
      </c>
      <c r="I11" s="110">
        <f>[1]歸化sex!I11+'[1]10411居留外籍'!J12</f>
        <v>46</v>
      </c>
      <c r="J11" s="110">
        <f>[1]歸化sex!J11+'[1]10411居留外籍'!K12</f>
        <v>2267</v>
      </c>
      <c r="K11" s="110">
        <f>SUM(L11:M11)</f>
        <v>864</v>
      </c>
      <c r="L11" s="110">
        <f>[1]歸化sex!L11+'[1]10411居留外籍'!P12</f>
        <v>444</v>
      </c>
      <c r="M11" s="110">
        <f>[1]歸化sex!M11+'[1]10411居留外籍'!Q12</f>
        <v>420</v>
      </c>
      <c r="N11" s="110">
        <f>SUM(O11:P11)</f>
        <v>866</v>
      </c>
      <c r="O11" s="110">
        <f>[1]歸化sex!O11+'[1]10411居留外籍'!L12</f>
        <v>55</v>
      </c>
      <c r="P11" s="110">
        <f>[1]歸化sex!P11+'[1]10411居留外籍'!M12</f>
        <v>811</v>
      </c>
      <c r="Q11" s="110">
        <f>SUM(R11:S11)</f>
        <v>747</v>
      </c>
      <c r="R11" s="110">
        <f>[1]歸化sex!R11+'[1]10411居留外籍'!G45</f>
        <v>1</v>
      </c>
      <c r="S11" s="110">
        <f>[1]歸化sex!S11+'[1]10411居留外籍'!H45</f>
        <v>746</v>
      </c>
      <c r="T11" s="110">
        <f>SUM(U11:V11)</f>
        <v>513</v>
      </c>
      <c r="U11" s="110">
        <f>[1]歸化sex!U11+'[1]10411居留外籍'!K45</f>
        <v>250</v>
      </c>
      <c r="V11" s="110">
        <f>[1]歸化sex!V11+'[1]10411居留外籍'!L45</f>
        <v>263</v>
      </c>
      <c r="W11" s="110">
        <f>SUM(X11:Y11)</f>
        <v>152</v>
      </c>
      <c r="X11" s="110">
        <f>[1]歸化sex!X11+'[1]10411居留外籍'!M45</f>
        <v>60</v>
      </c>
      <c r="Y11" s="110">
        <f>[1]歸化sex!Y11+'[1]10411居留外籍'!N45</f>
        <v>92</v>
      </c>
      <c r="Z11" s="110">
        <f>SUM(AA11:AB11)</f>
        <v>1981</v>
      </c>
      <c r="AA11" s="110">
        <f>C11-F11-I11-L11-O11-R11-U11-X11</f>
        <v>1363</v>
      </c>
      <c r="AB11" s="109">
        <f>D11-G11-J11-M11-P11-S11-V11-Y11</f>
        <v>618</v>
      </c>
    </row>
    <row r="12" spans="1:28" ht="15.9" customHeight="1" x14ac:dyDescent="0.3">
      <c r="A12" s="111" t="s">
        <v>25</v>
      </c>
      <c r="B12" s="110">
        <f>SUM(C12:D12)</f>
        <v>11595</v>
      </c>
      <c r="C12" s="110">
        <f>[1]歸化sex!C12+'[1]10411居留外籍'!F13</f>
        <v>1107</v>
      </c>
      <c r="D12" s="110">
        <f>[1]歸化sex!D12+'[1]10411居留外籍'!G13</f>
        <v>10488</v>
      </c>
      <c r="E12" s="110">
        <f>SUM(F12:G12)</f>
        <v>8054</v>
      </c>
      <c r="F12" s="110">
        <f>[1]歸化sex!F12+'[1]10411居留外籍'!H13</f>
        <v>82</v>
      </c>
      <c r="G12" s="110">
        <f>[1]歸化sex!G12+'[1]10411居留外籍'!I13</f>
        <v>7972</v>
      </c>
      <c r="H12" s="110">
        <f>SUM(I12:J12)</f>
        <v>1081</v>
      </c>
      <c r="I12" s="110">
        <f>[1]歸化sex!I12+'[1]10411居留外籍'!J13</f>
        <v>17</v>
      </c>
      <c r="J12" s="110">
        <f>[1]歸化sex!J12+'[1]10411居留外籍'!K13</f>
        <v>1064</v>
      </c>
      <c r="K12" s="110">
        <f>SUM(L12:M12)</f>
        <v>515</v>
      </c>
      <c r="L12" s="110">
        <f>[1]歸化sex!L12+'[1]10411居留外籍'!P13</f>
        <v>224</v>
      </c>
      <c r="M12" s="110">
        <f>[1]歸化sex!M12+'[1]10411居留外籍'!Q13</f>
        <v>291</v>
      </c>
      <c r="N12" s="110">
        <f>SUM(O12:P12)</f>
        <v>471</v>
      </c>
      <c r="O12" s="110">
        <f>[1]歸化sex!O12+'[1]10411居留外籍'!L13</f>
        <v>35</v>
      </c>
      <c r="P12" s="110">
        <f>[1]歸化sex!P12+'[1]10411居留外籍'!M13</f>
        <v>436</v>
      </c>
      <c r="Q12" s="110">
        <f>SUM(R12:S12)</f>
        <v>329</v>
      </c>
      <c r="R12" s="110">
        <f>[1]歸化sex!R12+'[1]10411居留外籍'!G46</f>
        <v>0</v>
      </c>
      <c r="S12" s="110">
        <f>[1]歸化sex!S12+'[1]10411居留外籍'!H46</f>
        <v>329</v>
      </c>
      <c r="T12" s="110">
        <f>SUM(U12:V12)</f>
        <v>237</v>
      </c>
      <c r="U12" s="110">
        <f>[1]歸化sex!U12+'[1]10411居留外籍'!K46</f>
        <v>128</v>
      </c>
      <c r="V12" s="110">
        <f>[1]歸化sex!V12+'[1]10411居留外籍'!L46</f>
        <v>109</v>
      </c>
      <c r="W12" s="110">
        <f>SUM(X12:Y12)</f>
        <v>76</v>
      </c>
      <c r="X12" s="110">
        <f>[1]歸化sex!X12+'[1]10411居留外籍'!M46</f>
        <v>43</v>
      </c>
      <c r="Y12" s="110">
        <f>[1]歸化sex!Y12+'[1]10411居留外籍'!N46</f>
        <v>33</v>
      </c>
      <c r="Z12" s="110">
        <f>SUM(AA12:AB12)</f>
        <v>832</v>
      </c>
      <c r="AA12" s="110">
        <f>C12-F12-I12-L12-O12-R12-U12-X12</f>
        <v>578</v>
      </c>
      <c r="AB12" s="109">
        <f>D12-G12-J12-M12-P12-S12-V12-Y12</f>
        <v>254</v>
      </c>
    </row>
    <row r="13" spans="1:28" ht="15.9" customHeight="1" x14ac:dyDescent="0.3">
      <c r="A13" s="111" t="s">
        <v>24</v>
      </c>
      <c r="B13" s="110">
        <f>SUM(C13:D13)</f>
        <v>18173</v>
      </c>
      <c r="C13" s="110">
        <f>[1]歸化sex!C13+'[1]10411居留外籍'!F14</f>
        <v>1662</v>
      </c>
      <c r="D13" s="110">
        <f>[1]歸化sex!D13+'[1]10411居留外籍'!G14</f>
        <v>16511</v>
      </c>
      <c r="E13" s="110">
        <f>SUM(F13:G13)</f>
        <v>11874</v>
      </c>
      <c r="F13" s="110">
        <f>[1]歸化sex!F13+'[1]10411居留外籍'!H14</f>
        <v>98</v>
      </c>
      <c r="G13" s="110">
        <f>[1]歸化sex!G13+'[1]10411居留外籍'!I14</f>
        <v>11776</v>
      </c>
      <c r="H13" s="110">
        <f>SUM(I13:J13)</f>
        <v>2109</v>
      </c>
      <c r="I13" s="110">
        <f>[1]歸化sex!I13+'[1]10411居留外籍'!J14</f>
        <v>36</v>
      </c>
      <c r="J13" s="110">
        <f>[1]歸化sex!J13+'[1]10411居留外籍'!K14</f>
        <v>2073</v>
      </c>
      <c r="K13" s="110">
        <f>SUM(L13:M13)</f>
        <v>611</v>
      </c>
      <c r="L13" s="110">
        <f>[1]歸化sex!L13+'[1]10411居留外籍'!P14</f>
        <v>150</v>
      </c>
      <c r="M13" s="110">
        <f>[1]歸化sex!M13+'[1]10411居留外籍'!Q14</f>
        <v>461</v>
      </c>
      <c r="N13" s="110">
        <f>SUM(O13:P13)</f>
        <v>949</v>
      </c>
      <c r="O13" s="110">
        <f>[1]歸化sex!O13+'[1]10411居留外籍'!L14</f>
        <v>51</v>
      </c>
      <c r="P13" s="110">
        <f>[1]歸化sex!P13+'[1]10411居留外籍'!M14</f>
        <v>898</v>
      </c>
      <c r="Q13" s="110">
        <f>SUM(R13:S13)</f>
        <v>440</v>
      </c>
      <c r="R13" s="110">
        <f>[1]歸化sex!R13+'[1]10411居留外籍'!G47</f>
        <v>0</v>
      </c>
      <c r="S13" s="110">
        <f>[1]歸化sex!S13+'[1]10411居留外籍'!H47</f>
        <v>440</v>
      </c>
      <c r="T13" s="110">
        <f>SUM(U13:V13)</f>
        <v>466</v>
      </c>
      <c r="U13" s="110">
        <f>[1]歸化sex!U13+'[1]10411居留外籍'!K47</f>
        <v>260</v>
      </c>
      <c r="V13" s="110">
        <f>[1]歸化sex!V13+'[1]10411居留外籍'!L47</f>
        <v>206</v>
      </c>
      <c r="W13" s="110">
        <f>SUM(X13:Y13)</f>
        <v>162</v>
      </c>
      <c r="X13" s="110">
        <f>[1]歸化sex!X13+'[1]10411居留外籍'!M47</f>
        <v>68</v>
      </c>
      <c r="Y13" s="110">
        <f>[1]歸化sex!Y13+'[1]10411居留外籍'!N47</f>
        <v>94</v>
      </c>
      <c r="Z13" s="110">
        <f>SUM(AA13:AB13)</f>
        <v>1562</v>
      </c>
      <c r="AA13" s="110">
        <f>C13-F13-I13-L13-O13-R13-U13-X13</f>
        <v>999</v>
      </c>
      <c r="AB13" s="109">
        <f>D13-G13-J13-M13-P13-S13-V13-Y13</f>
        <v>563</v>
      </c>
    </row>
    <row r="14" spans="1:28" ht="30" customHeight="1" x14ac:dyDescent="0.3">
      <c r="A14" s="111" t="s">
        <v>23</v>
      </c>
      <c r="B14" s="110">
        <f>SUM(C14:D14)</f>
        <v>3375</v>
      </c>
      <c r="C14" s="110">
        <f>[1]歸化sex!C14+'[1]10411居留外籍'!F15</f>
        <v>208</v>
      </c>
      <c r="D14" s="110">
        <f>[1]歸化sex!D14+'[1]10411居留外籍'!G15</f>
        <v>3167</v>
      </c>
      <c r="E14" s="110">
        <f>SUM(F14:G14)</f>
        <v>2316</v>
      </c>
      <c r="F14" s="110">
        <f>[1]歸化sex!F14+'[1]10411居留外籍'!H15</f>
        <v>11</v>
      </c>
      <c r="G14" s="110">
        <f>[1]歸化sex!G14+'[1]10411居留外籍'!I15</f>
        <v>2305</v>
      </c>
      <c r="H14" s="110">
        <f>SUM(I14:J14)</f>
        <v>455</v>
      </c>
      <c r="I14" s="110">
        <f>[1]歸化sex!I14+'[1]10411居留外籍'!J15</f>
        <v>4</v>
      </c>
      <c r="J14" s="110">
        <f>[1]歸化sex!J14+'[1]10411居留外籍'!K15</f>
        <v>451</v>
      </c>
      <c r="K14" s="110">
        <f>SUM(L14:M14)</f>
        <v>115</v>
      </c>
      <c r="L14" s="110">
        <f>[1]歸化sex!L14+'[1]10411居留外籍'!P15</f>
        <v>28</v>
      </c>
      <c r="M14" s="110">
        <f>[1]歸化sex!M14+'[1]10411居留外籍'!Q15</f>
        <v>87</v>
      </c>
      <c r="N14" s="110">
        <f>SUM(O14:P14)</f>
        <v>94</v>
      </c>
      <c r="O14" s="110">
        <f>[1]歸化sex!O14+'[1]10411居留外籍'!L15</f>
        <v>5</v>
      </c>
      <c r="P14" s="110">
        <f>[1]歸化sex!P14+'[1]10411居留外籍'!M15</f>
        <v>89</v>
      </c>
      <c r="Q14" s="110">
        <f>SUM(R14:S14)</f>
        <v>132</v>
      </c>
      <c r="R14" s="110">
        <f>[1]歸化sex!R14+'[1]10411居留外籍'!G48</f>
        <v>0</v>
      </c>
      <c r="S14" s="110">
        <f>[1]歸化sex!S14+'[1]10411居留外籍'!H48</f>
        <v>132</v>
      </c>
      <c r="T14" s="110">
        <f>SUM(U14:V14)</f>
        <v>44</v>
      </c>
      <c r="U14" s="110">
        <f>[1]歸化sex!U14+'[1]10411居留外籍'!K48</f>
        <v>29</v>
      </c>
      <c r="V14" s="110">
        <f>[1]歸化sex!V14+'[1]10411居留外籍'!L48</f>
        <v>15</v>
      </c>
      <c r="W14" s="110">
        <f>SUM(X14:Y14)</f>
        <v>9</v>
      </c>
      <c r="X14" s="110">
        <f>[1]歸化sex!X14+'[1]10411居留外籍'!M48</f>
        <v>3</v>
      </c>
      <c r="Y14" s="110">
        <f>[1]歸化sex!Y14+'[1]10411居留外籍'!N48</f>
        <v>6</v>
      </c>
      <c r="Z14" s="110">
        <f>SUM(AA14:AB14)</f>
        <v>210</v>
      </c>
      <c r="AA14" s="110">
        <f>C14-F14-I14-L14-O14-R14-U14-X14</f>
        <v>128</v>
      </c>
      <c r="AB14" s="109">
        <f>D14-G14-J14-M14-P14-S14-V14-Y14</f>
        <v>82</v>
      </c>
    </row>
    <row r="15" spans="1:28" ht="15.9" customHeight="1" x14ac:dyDescent="0.3">
      <c r="A15" s="111" t="s">
        <v>22</v>
      </c>
      <c r="B15" s="110">
        <f>SUM(C15:D15)</f>
        <v>6459</v>
      </c>
      <c r="C15" s="110">
        <f>[1]歸化sex!C15+'[1]10411居留外籍'!F16</f>
        <v>479</v>
      </c>
      <c r="D15" s="110">
        <f>[1]歸化sex!D15+'[1]10411居留外籍'!G16</f>
        <v>5980</v>
      </c>
      <c r="E15" s="110">
        <f>SUM(F15:G15)</f>
        <v>2455</v>
      </c>
      <c r="F15" s="110">
        <f>[1]歸化sex!F15+'[1]10411居留外籍'!H16</f>
        <v>39</v>
      </c>
      <c r="G15" s="110">
        <f>[1]歸化sex!G15+'[1]10411居留外籍'!I16</f>
        <v>2416</v>
      </c>
      <c r="H15" s="110">
        <f>SUM(I15:J15)</f>
        <v>2439</v>
      </c>
      <c r="I15" s="110">
        <f>[1]歸化sex!I15+'[1]10411居留外籍'!J16</f>
        <v>30</v>
      </c>
      <c r="J15" s="110">
        <f>[1]歸化sex!J15+'[1]10411居留外籍'!K16</f>
        <v>2409</v>
      </c>
      <c r="K15" s="110">
        <f>SUM(L15:M15)</f>
        <v>315</v>
      </c>
      <c r="L15" s="110">
        <f>[1]歸化sex!L15+'[1]10411居留外籍'!P16</f>
        <v>63</v>
      </c>
      <c r="M15" s="110">
        <f>[1]歸化sex!M15+'[1]10411居留外籍'!Q16</f>
        <v>252</v>
      </c>
      <c r="N15" s="110">
        <f>SUM(O15:P15)</f>
        <v>570</v>
      </c>
      <c r="O15" s="110">
        <f>[1]歸化sex!O15+'[1]10411居留外籍'!L16</f>
        <v>23</v>
      </c>
      <c r="P15" s="110">
        <f>[1]歸化sex!P15+'[1]10411居留外籍'!M16</f>
        <v>547</v>
      </c>
      <c r="Q15" s="110">
        <f>SUM(R15:S15)</f>
        <v>52</v>
      </c>
      <c r="R15" s="110">
        <f>[1]歸化sex!R15+'[1]10411居留外籍'!G49</f>
        <v>0</v>
      </c>
      <c r="S15" s="110">
        <f>[1]歸化sex!S15+'[1]10411居留外籍'!H49</f>
        <v>52</v>
      </c>
      <c r="T15" s="110">
        <f>SUM(U15:V15)</f>
        <v>86</v>
      </c>
      <c r="U15" s="110">
        <f>[1]歸化sex!U15+'[1]10411居留外籍'!K49</f>
        <v>30</v>
      </c>
      <c r="V15" s="110">
        <f>[1]歸化sex!V15+'[1]10411居留外籍'!L49</f>
        <v>56</v>
      </c>
      <c r="W15" s="110">
        <f>SUM(X15:Y15)</f>
        <v>42</v>
      </c>
      <c r="X15" s="110">
        <f>[1]歸化sex!X15+'[1]10411居留外籍'!M49</f>
        <v>27</v>
      </c>
      <c r="Y15" s="110">
        <f>[1]歸化sex!Y15+'[1]10411居留外籍'!N49</f>
        <v>15</v>
      </c>
      <c r="Z15" s="110">
        <f>SUM(AA15:AB15)</f>
        <v>500</v>
      </c>
      <c r="AA15" s="110">
        <f>C15-F15-I15-L15-O15-R15-U15-X15</f>
        <v>267</v>
      </c>
      <c r="AB15" s="109">
        <f>D15-G15-J15-M15-P15-S15-V15-Y15</f>
        <v>233</v>
      </c>
    </row>
    <row r="16" spans="1:28" ht="15.9" customHeight="1" x14ac:dyDescent="0.3">
      <c r="A16" s="111" t="s">
        <v>21</v>
      </c>
      <c r="B16" s="110">
        <f>SUM(C16:D16)</f>
        <v>5939</v>
      </c>
      <c r="C16" s="110">
        <f>[1]歸化sex!C16+'[1]10411居留外籍'!F17</f>
        <v>263</v>
      </c>
      <c r="D16" s="110">
        <f>[1]歸化sex!D16+'[1]10411居留外籍'!G17</f>
        <v>5676</v>
      </c>
      <c r="E16" s="110">
        <f>SUM(F16:G16)</f>
        <v>3119</v>
      </c>
      <c r="F16" s="110">
        <f>[1]歸化sex!F16+'[1]10411居留外籍'!H17</f>
        <v>33</v>
      </c>
      <c r="G16" s="110">
        <f>[1]歸化sex!G16+'[1]10411居留外籍'!I17</f>
        <v>3086</v>
      </c>
      <c r="H16" s="110">
        <f>SUM(I16:J16)</f>
        <v>1916</v>
      </c>
      <c r="I16" s="110">
        <f>[1]歸化sex!I16+'[1]10411居留外籍'!J17</f>
        <v>19</v>
      </c>
      <c r="J16" s="110">
        <f>[1]歸化sex!J16+'[1]10411居留外籍'!K17</f>
        <v>1897</v>
      </c>
      <c r="K16" s="110">
        <f>SUM(L16:M16)</f>
        <v>267</v>
      </c>
      <c r="L16" s="110">
        <f>[1]歸化sex!L16+'[1]10411居留外籍'!P17</f>
        <v>88</v>
      </c>
      <c r="M16" s="110">
        <f>[1]歸化sex!M16+'[1]10411居留外籍'!Q17</f>
        <v>179</v>
      </c>
      <c r="N16" s="110">
        <f>SUM(O16:P16)</f>
        <v>296</v>
      </c>
      <c r="O16" s="110">
        <f>[1]歸化sex!O16+'[1]10411居留外籍'!L17</f>
        <v>14</v>
      </c>
      <c r="P16" s="110">
        <f>[1]歸化sex!P16+'[1]10411居留外籍'!M17</f>
        <v>282</v>
      </c>
      <c r="Q16" s="110">
        <f>SUM(R16:S16)</f>
        <v>71</v>
      </c>
      <c r="R16" s="110">
        <f>[1]歸化sex!R16+'[1]10411居留外籍'!G50</f>
        <v>0</v>
      </c>
      <c r="S16" s="110">
        <f>[1]歸化sex!S16+'[1]10411居留外籍'!H50</f>
        <v>71</v>
      </c>
      <c r="T16" s="110">
        <f>SUM(U16:V16)</f>
        <v>31</v>
      </c>
      <c r="U16" s="110">
        <f>[1]歸化sex!U16+'[1]10411居留外籍'!K50</f>
        <v>13</v>
      </c>
      <c r="V16" s="110">
        <f>[1]歸化sex!V16+'[1]10411居留外籍'!L50</f>
        <v>18</v>
      </c>
      <c r="W16" s="110">
        <f>SUM(X16:Y16)</f>
        <v>11</v>
      </c>
      <c r="X16" s="110">
        <f>[1]歸化sex!X16+'[1]10411居留外籍'!M50</f>
        <v>3</v>
      </c>
      <c r="Y16" s="110">
        <f>[1]歸化sex!Y16+'[1]10411居留外籍'!N50</f>
        <v>8</v>
      </c>
      <c r="Z16" s="110">
        <f>SUM(AA16:AB16)</f>
        <v>228</v>
      </c>
      <c r="AA16" s="110">
        <f>C16-F16-I16-L16-O16-R16-U16-X16</f>
        <v>93</v>
      </c>
      <c r="AB16" s="109">
        <f>D16-G16-J16-M16-P16-S16-V16-Y16</f>
        <v>135</v>
      </c>
    </row>
    <row r="17" spans="1:28" ht="15.9" customHeight="1" x14ac:dyDescent="0.3">
      <c r="A17" s="111" t="s">
        <v>20</v>
      </c>
      <c r="B17" s="110">
        <f>SUM(C17:D17)</f>
        <v>10591</v>
      </c>
      <c r="C17" s="110">
        <f>[1]歸化sex!C17+'[1]10411居留外籍'!F18</f>
        <v>553</v>
      </c>
      <c r="D17" s="110">
        <f>[1]歸化sex!D17+'[1]10411居留外籍'!G18</f>
        <v>10038</v>
      </c>
      <c r="E17" s="110">
        <f>SUM(F17:G17)</f>
        <v>7107</v>
      </c>
      <c r="F17" s="110">
        <f>[1]歸化sex!F17+'[1]10411居留外籍'!H18</f>
        <v>93</v>
      </c>
      <c r="G17" s="110">
        <f>[1]歸化sex!G17+'[1]10411居留外籍'!I18</f>
        <v>7014</v>
      </c>
      <c r="H17" s="110">
        <f>SUM(I17:J17)</f>
        <v>1757</v>
      </c>
      <c r="I17" s="110">
        <f>[1]歸化sex!I17+'[1]10411居留外籍'!J18</f>
        <v>13</v>
      </c>
      <c r="J17" s="110">
        <f>[1]歸化sex!J17+'[1]10411居留外籍'!K18</f>
        <v>1744</v>
      </c>
      <c r="K17" s="110">
        <f>SUM(L17:M17)</f>
        <v>496</v>
      </c>
      <c r="L17" s="110">
        <f>[1]歸化sex!L17+'[1]10411居留外籍'!P18</f>
        <v>202</v>
      </c>
      <c r="M17" s="110">
        <f>[1]歸化sex!M17+'[1]10411居留外籍'!Q18</f>
        <v>294</v>
      </c>
      <c r="N17" s="110">
        <f>SUM(O17:P17)</f>
        <v>411</v>
      </c>
      <c r="O17" s="110">
        <f>[1]歸化sex!O17+'[1]10411居留外籍'!L18</f>
        <v>28</v>
      </c>
      <c r="P17" s="110">
        <f>[1]歸化sex!P17+'[1]10411居留外籍'!M18</f>
        <v>383</v>
      </c>
      <c r="Q17" s="110">
        <f>SUM(R17:S17)</f>
        <v>412</v>
      </c>
      <c r="R17" s="110">
        <f>[1]歸化sex!R17+'[1]10411居留外籍'!G51</f>
        <v>1</v>
      </c>
      <c r="S17" s="110">
        <f>[1]歸化sex!S17+'[1]10411居留外籍'!H51</f>
        <v>411</v>
      </c>
      <c r="T17" s="110">
        <f>SUM(U17:V17)</f>
        <v>66</v>
      </c>
      <c r="U17" s="110">
        <f>[1]歸化sex!U17+'[1]10411居留外籍'!K51</f>
        <v>25</v>
      </c>
      <c r="V17" s="110">
        <f>[1]歸化sex!V17+'[1]10411居留外籍'!L51</f>
        <v>41</v>
      </c>
      <c r="W17" s="110">
        <f>SUM(X17:Y17)</f>
        <v>23</v>
      </c>
      <c r="X17" s="110">
        <f>[1]歸化sex!X17+'[1]10411居留外籍'!M51</f>
        <v>10</v>
      </c>
      <c r="Y17" s="110">
        <f>[1]歸化sex!Y17+'[1]10411居留外籍'!N51</f>
        <v>13</v>
      </c>
      <c r="Z17" s="110">
        <f>SUM(AA17:AB17)</f>
        <v>319</v>
      </c>
      <c r="AA17" s="110">
        <f>C17-F17-I17-L17-O17-R17-U17-X17</f>
        <v>181</v>
      </c>
      <c r="AB17" s="109">
        <f>D17-G17-J17-M17-P17-S17-V17-Y17</f>
        <v>138</v>
      </c>
    </row>
    <row r="18" spans="1:28" ht="30" customHeight="1" x14ac:dyDescent="0.3">
      <c r="A18" s="111" t="s">
        <v>19</v>
      </c>
      <c r="B18" s="110">
        <f>SUM(C18:D18)</f>
        <v>4998</v>
      </c>
      <c r="C18" s="110">
        <f>[1]歸化sex!C18+'[1]10411居留外籍'!F19</f>
        <v>209</v>
      </c>
      <c r="D18" s="110">
        <f>[1]歸化sex!D18+'[1]10411居留外籍'!G19</f>
        <v>4789</v>
      </c>
      <c r="E18" s="110">
        <f>SUM(F18:G18)</f>
        <v>3339</v>
      </c>
      <c r="F18" s="110">
        <f>[1]歸化sex!F18+'[1]10411居留外籍'!H19</f>
        <v>16</v>
      </c>
      <c r="G18" s="110">
        <f>[1]歸化sex!G18+'[1]10411居留外籍'!I19</f>
        <v>3323</v>
      </c>
      <c r="H18" s="110">
        <f>SUM(I18:J18)</f>
        <v>923</v>
      </c>
      <c r="I18" s="110">
        <f>[1]歸化sex!I18+'[1]10411居留外籍'!J19</f>
        <v>4</v>
      </c>
      <c r="J18" s="110">
        <f>[1]歸化sex!J18+'[1]10411居留外籍'!K19</f>
        <v>919</v>
      </c>
      <c r="K18" s="110">
        <f>SUM(L18:M18)</f>
        <v>173</v>
      </c>
      <c r="L18" s="110">
        <f>[1]歸化sex!L18+'[1]10411居留外籍'!P19</f>
        <v>60</v>
      </c>
      <c r="M18" s="110">
        <f>[1]歸化sex!M18+'[1]10411居留外籍'!Q19</f>
        <v>113</v>
      </c>
      <c r="N18" s="110">
        <f>SUM(O18:P18)</f>
        <v>122</v>
      </c>
      <c r="O18" s="110">
        <f>[1]歸化sex!O18+'[1]10411居留外籍'!L19</f>
        <v>7</v>
      </c>
      <c r="P18" s="110">
        <f>[1]歸化sex!P18+'[1]10411居留外籍'!M19</f>
        <v>115</v>
      </c>
      <c r="Q18" s="110">
        <f>SUM(R18:S18)</f>
        <v>227</v>
      </c>
      <c r="R18" s="110">
        <f>[1]歸化sex!R18+'[1]10411居留外籍'!G52</f>
        <v>0</v>
      </c>
      <c r="S18" s="110">
        <f>[1]歸化sex!S18+'[1]10411居留外籍'!H52</f>
        <v>227</v>
      </c>
      <c r="T18" s="110">
        <f>SUM(U18:V18)</f>
        <v>24</v>
      </c>
      <c r="U18" s="110">
        <f>[1]歸化sex!U18+'[1]10411居留外籍'!K52</f>
        <v>17</v>
      </c>
      <c r="V18" s="110">
        <f>[1]歸化sex!V18+'[1]10411居留外籍'!L52</f>
        <v>7</v>
      </c>
      <c r="W18" s="110">
        <f>SUM(X18:Y18)</f>
        <v>4</v>
      </c>
      <c r="X18" s="110">
        <f>[1]歸化sex!X18+'[1]10411居留外籍'!M52</f>
        <v>3</v>
      </c>
      <c r="Y18" s="110">
        <f>[1]歸化sex!Y18+'[1]10411居留外籍'!N52</f>
        <v>1</v>
      </c>
      <c r="Z18" s="110">
        <f>SUM(AA18:AB18)</f>
        <v>186</v>
      </c>
      <c r="AA18" s="110">
        <f>C18-F18-I18-L18-O18-R18-U18-X18</f>
        <v>102</v>
      </c>
      <c r="AB18" s="109">
        <f>D18-G18-J18-M18-P18-S18-V18-Y18</f>
        <v>84</v>
      </c>
    </row>
    <row r="19" spans="1:28" ht="15.9" customHeight="1" x14ac:dyDescent="0.3">
      <c r="A19" s="111" t="s">
        <v>18</v>
      </c>
      <c r="B19" s="110">
        <f>SUM(C19:D19)</f>
        <v>7089</v>
      </c>
      <c r="C19" s="110">
        <f>[1]歸化sex!C19+'[1]10411居留外籍'!F20</f>
        <v>197</v>
      </c>
      <c r="D19" s="110">
        <f>[1]歸化sex!D19+'[1]10411居留外籍'!G20</f>
        <v>6892</v>
      </c>
      <c r="E19" s="110">
        <f>SUM(F19:G19)</f>
        <v>4403</v>
      </c>
      <c r="F19" s="110">
        <f>[1]歸化sex!F19+'[1]10411居留外籍'!H20</f>
        <v>24</v>
      </c>
      <c r="G19" s="110">
        <f>[1]歸化sex!G19+'[1]10411居留外籍'!I20</f>
        <v>4379</v>
      </c>
      <c r="H19" s="110">
        <f>SUM(I19:J19)</f>
        <v>1833</v>
      </c>
      <c r="I19" s="110">
        <f>[1]歸化sex!I19+'[1]10411居留外籍'!J20</f>
        <v>5</v>
      </c>
      <c r="J19" s="110">
        <f>[1]歸化sex!J19+'[1]10411居留外籍'!K20</f>
        <v>1828</v>
      </c>
      <c r="K19" s="110">
        <f>SUM(L19:M19)</f>
        <v>217</v>
      </c>
      <c r="L19" s="110">
        <f>[1]歸化sex!L19+'[1]10411居留外籍'!P20</f>
        <v>79</v>
      </c>
      <c r="M19" s="110">
        <f>[1]歸化sex!M19+'[1]10411居留外籍'!Q20</f>
        <v>138</v>
      </c>
      <c r="N19" s="110">
        <f>SUM(O19:P19)</f>
        <v>167</v>
      </c>
      <c r="O19" s="110">
        <f>[1]歸化sex!O19+'[1]10411居留外籍'!L20</f>
        <v>1</v>
      </c>
      <c r="P19" s="110">
        <f>[1]歸化sex!P19+'[1]10411居留外籍'!M20</f>
        <v>166</v>
      </c>
      <c r="Q19" s="110">
        <f>SUM(R19:S19)</f>
        <v>260</v>
      </c>
      <c r="R19" s="110">
        <f>[1]歸化sex!R19+'[1]10411居留外籍'!G53</f>
        <v>0</v>
      </c>
      <c r="S19" s="110">
        <f>[1]歸化sex!S19+'[1]10411居留外籍'!H53</f>
        <v>260</v>
      </c>
      <c r="T19" s="110">
        <f>SUM(U19:V19)</f>
        <v>28</v>
      </c>
      <c r="U19" s="110">
        <f>[1]歸化sex!U19+'[1]10411居留外籍'!K53</f>
        <v>12</v>
      </c>
      <c r="V19" s="110">
        <f>[1]歸化sex!V19+'[1]10411居留外籍'!L53</f>
        <v>16</v>
      </c>
      <c r="W19" s="110">
        <f>SUM(X19:Y19)</f>
        <v>15</v>
      </c>
      <c r="X19" s="110">
        <f>[1]歸化sex!X19+'[1]10411居留外籍'!M53</f>
        <v>8</v>
      </c>
      <c r="Y19" s="110">
        <f>[1]歸化sex!Y19+'[1]10411居留外籍'!N53</f>
        <v>7</v>
      </c>
      <c r="Z19" s="110">
        <f>SUM(AA19:AB19)</f>
        <v>166</v>
      </c>
      <c r="AA19" s="110">
        <f>C19-F19-I19-L19-O19-R19-U19-X19</f>
        <v>68</v>
      </c>
      <c r="AB19" s="109">
        <f>D19-G19-J19-M19-P19-S19-V19-Y19</f>
        <v>98</v>
      </c>
    </row>
    <row r="20" spans="1:28" ht="15.9" customHeight="1" x14ac:dyDescent="0.3">
      <c r="A20" s="111" t="s">
        <v>17</v>
      </c>
      <c r="B20" s="110">
        <f>SUM(C20:D20)</f>
        <v>5542</v>
      </c>
      <c r="C20" s="110">
        <f>[1]歸化sex!C20+'[1]10411居留外籍'!F21</f>
        <v>136</v>
      </c>
      <c r="D20" s="110">
        <f>[1]歸化sex!D20+'[1]10411居留外籍'!G21</f>
        <v>5406</v>
      </c>
      <c r="E20" s="110">
        <f>SUM(F20:G20)</f>
        <v>3781</v>
      </c>
      <c r="F20" s="110">
        <f>[1]歸化sex!F20+'[1]10411居留外籍'!H21</f>
        <v>23</v>
      </c>
      <c r="G20" s="110">
        <f>[1]歸化sex!G20+'[1]10411居留外籍'!I21</f>
        <v>3758</v>
      </c>
      <c r="H20" s="110">
        <f>SUM(I20:J20)</f>
        <v>1194</v>
      </c>
      <c r="I20" s="110">
        <f>[1]歸化sex!I20+'[1]10411居留外籍'!J21</f>
        <v>2</v>
      </c>
      <c r="J20" s="110">
        <f>[1]歸化sex!J20+'[1]10411居留外籍'!K21</f>
        <v>1192</v>
      </c>
      <c r="K20" s="110">
        <f>SUM(L20:M20)</f>
        <v>139</v>
      </c>
      <c r="L20" s="110">
        <f>[1]歸化sex!L20+'[1]10411居留外籍'!P21</f>
        <v>46</v>
      </c>
      <c r="M20" s="110">
        <f>[1]歸化sex!M20+'[1]10411居留外籍'!Q21</f>
        <v>93</v>
      </c>
      <c r="N20" s="110">
        <f>SUM(O20:P20)</f>
        <v>128</v>
      </c>
      <c r="O20" s="110">
        <f>[1]歸化sex!O20+'[1]10411居留外籍'!L21</f>
        <v>5</v>
      </c>
      <c r="P20" s="110">
        <f>[1]歸化sex!P20+'[1]10411居留外籍'!M21</f>
        <v>123</v>
      </c>
      <c r="Q20" s="110">
        <f>SUM(R20:S20)</f>
        <v>167</v>
      </c>
      <c r="R20" s="110">
        <f>[1]歸化sex!R20+'[1]10411居留外籍'!G54</f>
        <v>0</v>
      </c>
      <c r="S20" s="110">
        <f>[1]歸化sex!S20+'[1]10411居留外籍'!H54</f>
        <v>167</v>
      </c>
      <c r="T20" s="110">
        <f>SUM(U20:V20)</f>
        <v>12</v>
      </c>
      <c r="U20" s="110">
        <f>[1]歸化sex!U20+'[1]10411居留外籍'!K54</f>
        <v>3</v>
      </c>
      <c r="V20" s="110">
        <f>[1]歸化sex!V20+'[1]10411居留外籍'!L54</f>
        <v>9</v>
      </c>
      <c r="W20" s="110">
        <f>SUM(X20:Y20)</f>
        <v>3</v>
      </c>
      <c r="X20" s="110">
        <f>[1]歸化sex!X20+'[1]10411居留外籍'!M54</f>
        <v>2</v>
      </c>
      <c r="Y20" s="110">
        <f>[1]歸化sex!Y20+'[1]10411居留外籍'!N54</f>
        <v>1</v>
      </c>
      <c r="Z20" s="110">
        <f>SUM(AA20:AB20)</f>
        <v>118</v>
      </c>
      <c r="AA20" s="110">
        <f>C20-F20-I20-L20-O20-R20-U20-X20</f>
        <v>55</v>
      </c>
      <c r="AB20" s="109">
        <f>D20-G20-J20-M20-P20-S20-V20-Y20</f>
        <v>63</v>
      </c>
    </row>
    <row r="21" spans="1:28" ht="15.9" customHeight="1" x14ac:dyDescent="0.3">
      <c r="A21" s="111" t="s">
        <v>16</v>
      </c>
      <c r="B21" s="110">
        <f>SUM(C21:D21)</f>
        <v>8253</v>
      </c>
      <c r="C21" s="110">
        <f>[1]歸化sex!C21+'[1]10411居留外籍'!F22</f>
        <v>298</v>
      </c>
      <c r="D21" s="110">
        <f>[1]歸化sex!D21+'[1]10411居留外籍'!G22</f>
        <v>7955</v>
      </c>
      <c r="E21" s="110">
        <f>SUM(F21:G21)</f>
        <v>4922</v>
      </c>
      <c r="F21" s="110">
        <f>[1]歸化sex!F21+'[1]10411居留外籍'!H22</f>
        <v>24</v>
      </c>
      <c r="G21" s="110">
        <f>[1]歸化sex!G21+'[1]10411居留外籍'!I22</f>
        <v>4898</v>
      </c>
      <c r="H21" s="110">
        <f>SUM(I21:J21)</f>
        <v>1722</v>
      </c>
      <c r="I21" s="110">
        <f>[1]歸化sex!I21+'[1]10411居留外籍'!J22</f>
        <v>12</v>
      </c>
      <c r="J21" s="110">
        <f>[1]歸化sex!J21+'[1]10411居留外籍'!K22</f>
        <v>1710</v>
      </c>
      <c r="K21" s="110">
        <f>SUM(L21:M21)</f>
        <v>203</v>
      </c>
      <c r="L21" s="110">
        <f>[1]歸化sex!L21+'[1]10411居留外籍'!P22</f>
        <v>49</v>
      </c>
      <c r="M21" s="110">
        <f>[1]歸化sex!M21+'[1]10411居留外籍'!Q22</f>
        <v>154</v>
      </c>
      <c r="N21" s="110">
        <f>SUM(O21:P21)</f>
        <v>798</v>
      </c>
      <c r="O21" s="110">
        <f>[1]歸化sex!O21+'[1]10411居留外籍'!L22</f>
        <v>12</v>
      </c>
      <c r="P21" s="110">
        <f>[1]歸化sex!P21+'[1]10411居留外籍'!M22</f>
        <v>786</v>
      </c>
      <c r="Q21" s="110">
        <f>SUM(R21:S21)</f>
        <v>240</v>
      </c>
      <c r="R21" s="110">
        <f>[1]歸化sex!R21+'[1]10411居留外籍'!G55</f>
        <v>1</v>
      </c>
      <c r="S21" s="110">
        <f>[1]歸化sex!S21+'[1]10411居留外籍'!H55</f>
        <v>239</v>
      </c>
      <c r="T21" s="110">
        <f>SUM(U21:V21)</f>
        <v>53</v>
      </c>
      <c r="U21" s="110">
        <f>[1]歸化sex!U21+'[1]10411居留外籍'!K55</f>
        <v>26</v>
      </c>
      <c r="V21" s="110">
        <f>[1]歸化sex!V21+'[1]10411居留外籍'!L55</f>
        <v>27</v>
      </c>
      <c r="W21" s="110">
        <f>SUM(X21:Y21)</f>
        <v>12</v>
      </c>
      <c r="X21" s="110">
        <f>[1]歸化sex!X21+'[1]10411居留外籍'!M55</f>
        <v>7</v>
      </c>
      <c r="Y21" s="110">
        <f>[1]歸化sex!Y21+'[1]10411居留外籍'!N55</f>
        <v>5</v>
      </c>
      <c r="Z21" s="110">
        <f>SUM(AA21:AB21)</f>
        <v>303</v>
      </c>
      <c r="AA21" s="110">
        <f>C21-F21-I21-L21-O21-R21-U21-X21</f>
        <v>167</v>
      </c>
      <c r="AB21" s="109">
        <f>D21-G21-J21-M21-P21-S21-V21-Y21</f>
        <v>136</v>
      </c>
    </row>
    <row r="22" spans="1:28" ht="30" customHeight="1" x14ac:dyDescent="0.3">
      <c r="A22" s="111" t="s">
        <v>15</v>
      </c>
      <c r="B22" s="110">
        <f>SUM(C22:D22)</f>
        <v>1560</v>
      </c>
      <c r="C22" s="110">
        <f>[1]歸化sex!C22+'[1]10411居留外籍'!F23</f>
        <v>116</v>
      </c>
      <c r="D22" s="110">
        <f>[1]歸化sex!D22+'[1]10411居留外籍'!G23</f>
        <v>1444</v>
      </c>
      <c r="E22" s="110">
        <f>SUM(F22:G22)</f>
        <v>984</v>
      </c>
      <c r="F22" s="110">
        <f>[1]歸化sex!F22+'[1]10411居留外籍'!H23</f>
        <v>3</v>
      </c>
      <c r="G22" s="110">
        <f>[1]歸化sex!G22+'[1]10411居留外籍'!I23</f>
        <v>981</v>
      </c>
      <c r="H22" s="110">
        <f>SUM(I22:J22)</f>
        <v>260</v>
      </c>
      <c r="I22" s="110">
        <f>[1]歸化sex!I22+'[1]10411居留外籍'!J23</f>
        <v>0</v>
      </c>
      <c r="J22" s="110">
        <f>[1]歸化sex!J22+'[1]10411居留外籍'!K23</f>
        <v>260</v>
      </c>
      <c r="K22" s="110">
        <f>SUM(L22:M22)</f>
        <v>31</v>
      </c>
      <c r="L22" s="110">
        <f>[1]歸化sex!L22+'[1]10411居留外籍'!P23</f>
        <v>3</v>
      </c>
      <c r="M22" s="110">
        <f>[1]歸化sex!M22+'[1]10411居留外籍'!Q23</f>
        <v>28</v>
      </c>
      <c r="N22" s="110">
        <f>SUM(O22:P22)</f>
        <v>83</v>
      </c>
      <c r="O22" s="110">
        <f>[1]歸化sex!O22+'[1]10411居留外籍'!L23</f>
        <v>0</v>
      </c>
      <c r="P22" s="110">
        <f>[1]歸化sex!P22+'[1]10411居留外籍'!M23</f>
        <v>83</v>
      </c>
      <c r="Q22" s="110">
        <f>SUM(R22:S22)</f>
        <v>42</v>
      </c>
      <c r="R22" s="110">
        <f>[1]歸化sex!R22+'[1]10411居留外籍'!G56</f>
        <v>0</v>
      </c>
      <c r="S22" s="110">
        <f>[1]歸化sex!S22+'[1]10411居留外籍'!H56</f>
        <v>42</v>
      </c>
      <c r="T22" s="110">
        <f>SUM(U22:V22)</f>
        <v>31</v>
      </c>
      <c r="U22" s="110">
        <f>[1]歸化sex!U22+'[1]10411居留外籍'!K56</f>
        <v>21</v>
      </c>
      <c r="V22" s="110">
        <f>[1]歸化sex!V22+'[1]10411居留外籍'!L56</f>
        <v>10</v>
      </c>
      <c r="W22" s="110">
        <f>SUM(X22:Y22)</f>
        <v>4</v>
      </c>
      <c r="X22" s="110">
        <f>[1]歸化sex!X22+'[1]10411居留外籍'!M56</f>
        <v>1</v>
      </c>
      <c r="Y22" s="110">
        <f>[1]歸化sex!Y22+'[1]10411居留外籍'!N56</f>
        <v>3</v>
      </c>
      <c r="Z22" s="110">
        <f>SUM(AA22:AB22)</f>
        <v>125</v>
      </c>
      <c r="AA22" s="110">
        <f>C22-F22-I22-L22-O22-R22-U22-X22</f>
        <v>88</v>
      </c>
      <c r="AB22" s="109">
        <f>D22-G22-J22-M22-P22-S22-V22-Y22</f>
        <v>37</v>
      </c>
    </row>
    <row r="23" spans="1:28" s="113" customFormat="1" ht="15.9" customHeight="1" x14ac:dyDescent="0.3">
      <c r="A23" s="112" t="s">
        <v>14</v>
      </c>
      <c r="B23" s="110">
        <f>SUM(C23:D23)</f>
        <v>2137</v>
      </c>
      <c r="C23" s="110">
        <f>[1]歸化sex!C23+'[1]10411居留外籍'!F24</f>
        <v>232</v>
      </c>
      <c r="D23" s="110">
        <f>[1]歸化sex!D23+'[1]10411居留外籍'!G24</f>
        <v>1905</v>
      </c>
      <c r="E23" s="110">
        <f>SUM(F23:G23)</f>
        <v>1113</v>
      </c>
      <c r="F23" s="110">
        <f>[1]歸化sex!F23+'[1]10411居留外籍'!H24</f>
        <v>3</v>
      </c>
      <c r="G23" s="110">
        <f>[1]歸化sex!G23+'[1]10411居留外籍'!I24</f>
        <v>1110</v>
      </c>
      <c r="H23" s="110">
        <f>SUM(I23:J23)</f>
        <v>540</v>
      </c>
      <c r="I23" s="110">
        <f>[1]歸化sex!I23+'[1]10411居留外籍'!J24</f>
        <v>5</v>
      </c>
      <c r="J23" s="110">
        <f>[1]歸化sex!J23+'[1]10411居留外籍'!K24</f>
        <v>535</v>
      </c>
      <c r="K23" s="110">
        <f>SUM(L23:M23)</f>
        <v>64</v>
      </c>
      <c r="L23" s="110">
        <f>[1]歸化sex!L23+'[1]10411居留外籍'!P24</f>
        <v>26</v>
      </c>
      <c r="M23" s="110">
        <f>[1]歸化sex!M23+'[1]10411居留外籍'!Q24</f>
        <v>38</v>
      </c>
      <c r="N23" s="110">
        <f>SUM(O23:P23)</f>
        <v>68</v>
      </c>
      <c r="O23" s="110">
        <f>[1]歸化sex!O23+'[1]10411居留外籍'!L24</f>
        <v>6</v>
      </c>
      <c r="P23" s="110">
        <f>[1]歸化sex!P23+'[1]10411居留外籍'!M24</f>
        <v>62</v>
      </c>
      <c r="Q23" s="110">
        <f>SUM(R23:S23)</f>
        <v>64</v>
      </c>
      <c r="R23" s="110">
        <f>[1]歸化sex!R23+'[1]10411居留外籍'!G57</f>
        <v>0</v>
      </c>
      <c r="S23" s="110">
        <f>[1]歸化sex!S23+'[1]10411居留外籍'!H57</f>
        <v>64</v>
      </c>
      <c r="T23" s="110">
        <f>SUM(U23:V23)</f>
        <v>52</v>
      </c>
      <c r="U23" s="110">
        <f>[1]歸化sex!U23+'[1]10411居留外籍'!K57</f>
        <v>38</v>
      </c>
      <c r="V23" s="110">
        <f>[1]歸化sex!V23+'[1]10411居留外籍'!L57</f>
        <v>14</v>
      </c>
      <c r="W23" s="110">
        <f>SUM(X23:Y23)</f>
        <v>16</v>
      </c>
      <c r="X23" s="110">
        <f>[1]歸化sex!X23+'[1]10411居留外籍'!M57</f>
        <v>5</v>
      </c>
      <c r="Y23" s="110">
        <f>[1]歸化sex!Y23+'[1]10411居留外籍'!N57</f>
        <v>11</v>
      </c>
      <c r="Z23" s="110">
        <f>SUM(AA23:AB23)</f>
        <v>220</v>
      </c>
      <c r="AA23" s="110">
        <f>C23-F23-I23-L23-O23-R23-U23-X23</f>
        <v>149</v>
      </c>
      <c r="AB23" s="109">
        <f>D23-G23-J23-M23-P23-S23-V23-Y23</f>
        <v>71</v>
      </c>
    </row>
    <row r="24" spans="1:28" ht="15.9" customHeight="1" x14ac:dyDescent="0.3">
      <c r="A24" s="112" t="s">
        <v>13</v>
      </c>
      <c r="B24" s="110">
        <f>SUM(C24:D24)</f>
        <v>974</v>
      </c>
      <c r="C24" s="110">
        <f>[1]歸化sex!C24+'[1]10411居留外籍'!F25</f>
        <v>24</v>
      </c>
      <c r="D24" s="110">
        <f>[1]歸化sex!D24+'[1]10411居留外籍'!G25</f>
        <v>950</v>
      </c>
      <c r="E24" s="110">
        <f>SUM(F24:G24)</f>
        <v>571</v>
      </c>
      <c r="F24" s="110">
        <f>[1]歸化sex!F24+'[1]10411居留外籍'!H25</f>
        <v>0</v>
      </c>
      <c r="G24" s="110">
        <f>[1]歸化sex!G24+'[1]10411居留外籍'!I25</f>
        <v>571</v>
      </c>
      <c r="H24" s="110">
        <f>SUM(I24:J24)</f>
        <v>318</v>
      </c>
      <c r="I24" s="110">
        <f>[1]歸化sex!I24+'[1]10411居留外籍'!J25</f>
        <v>0</v>
      </c>
      <c r="J24" s="110">
        <f>[1]歸化sex!J24+'[1]10411居留外籍'!K25</f>
        <v>318</v>
      </c>
      <c r="K24" s="110">
        <f>SUM(L24:M24)</f>
        <v>0</v>
      </c>
      <c r="L24" s="110">
        <f>[1]歸化sex!L24+'[1]10411居留外籍'!P25</f>
        <v>0</v>
      </c>
      <c r="M24" s="110">
        <f>[1]歸化sex!M24+'[1]10411居留外籍'!Q25</f>
        <v>0</v>
      </c>
      <c r="N24" s="110">
        <f>SUM(O24:P24)</f>
        <v>8</v>
      </c>
      <c r="O24" s="110">
        <f>[1]歸化sex!O24+'[1]10411居留外籍'!L25</f>
        <v>0</v>
      </c>
      <c r="P24" s="110">
        <f>[1]歸化sex!P24+'[1]10411居留外籍'!M25</f>
        <v>8</v>
      </c>
      <c r="Q24" s="110">
        <f>SUM(R24:S24)</f>
        <v>42</v>
      </c>
      <c r="R24" s="110">
        <f>[1]歸化sex!R24+'[1]10411居留外籍'!G58</f>
        <v>0</v>
      </c>
      <c r="S24" s="110">
        <f>[1]歸化sex!S24+'[1]10411居留外籍'!H58</f>
        <v>42</v>
      </c>
      <c r="T24" s="110">
        <f>SUM(U24:V24)</f>
        <v>7</v>
      </c>
      <c r="U24" s="110">
        <f>[1]歸化sex!U24+'[1]10411居留外籍'!K58</f>
        <v>5</v>
      </c>
      <c r="V24" s="110">
        <f>[1]歸化sex!V24+'[1]10411居留外籍'!L58</f>
        <v>2</v>
      </c>
      <c r="W24" s="110">
        <f>SUM(X24:Y24)</f>
        <v>1</v>
      </c>
      <c r="X24" s="110">
        <f>[1]歸化sex!X24+'[1]10411居留外籍'!M58</f>
        <v>0</v>
      </c>
      <c r="Y24" s="110">
        <f>[1]歸化sex!Y24+'[1]10411居留外籍'!N58</f>
        <v>1</v>
      </c>
      <c r="Z24" s="110">
        <f>SUM(AA24:AB24)</f>
        <v>27</v>
      </c>
      <c r="AA24" s="110">
        <f>C24-F24-I24-L24-O24-R24-U24-X24</f>
        <v>19</v>
      </c>
      <c r="AB24" s="109">
        <f>D24-G24-J24-M24-P24-S24-V24-Y24</f>
        <v>8</v>
      </c>
    </row>
    <row r="25" spans="1:28" ht="30" customHeight="1" x14ac:dyDescent="0.3">
      <c r="A25" s="111" t="s">
        <v>12</v>
      </c>
      <c r="B25" s="110">
        <f>SUM(C25:D25)</f>
        <v>2653</v>
      </c>
      <c r="C25" s="110">
        <f>[1]歸化sex!C25+'[1]10411居留外籍'!F26</f>
        <v>189</v>
      </c>
      <c r="D25" s="110">
        <f>[1]歸化sex!D25+'[1]10411居留外籍'!G26</f>
        <v>2464</v>
      </c>
      <c r="E25" s="110">
        <f>SUM(F25:G25)</f>
        <v>1756</v>
      </c>
      <c r="F25" s="110">
        <f>[1]歸化sex!F25+'[1]10411居留外籍'!H26</f>
        <v>11</v>
      </c>
      <c r="G25" s="110">
        <f>[1]歸化sex!G25+'[1]10411居留外籍'!I26</f>
        <v>1745</v>
      </c>
      <c r="H25" s="110">
        <f>SUM(I25:J25)</f>
        <v>298</v>
      </c>
      <c r="I25" s="110">
        <f>[1]歸化sex!I25+'[1]10411居留外籍'!J26</f>
        <v>4</v>
      </c>
      <c r="J25" s="110">
        <f>[1]歸化sex!J25+'[1]10411居留外籍'!K26</f>
        <v>294</v>
      </c>
      <c r="K25" s="110">
        <f>SUM(L25:M25)</f>
        <v>119</v>
      </c>
      <c r="L25" s="110">
        <f>[1]歸化sex!L25+'[1]10411居留外籍'!P26</f>
        <v>14</v>
      </c>
      <c r="M25" s="110">
        <f>[1]歸化sex!M25+'[1]10411居留外籍'!Q26</f>
        <v>105</v>
      </c>
      <c r="N25" s="110">
        <f>SUM(O25:P25)</f>
        <v>100</v>
      </c>
      <c r="O25" s="110">
        <f>[1]歸化sex!O25+'[1]10411居留外籍'!L26</f>
        <v>3</v>
      </c>
      <c r="P25" s="110">
        <f>[1]歸化sex!P25+'[1]10411居留外籍'!M26</f>
        <v>97</v>
      </c>
      <c r="Q25" s="110">
        <f>SUM(R25:S25)</f>
        <v>67</v>
      </c>
      <c r="R25" s="110">
        <f>[1]歸化sex!R25+'[1]10411居留外籍'!G59</f>
        <v>0</v>
      </c>
      <c r="S25" s="110">
        <f>[1]歸化sex!S25+'[1]10411居留外籍'!H59</f>
        <v>67</v>
      </c>
      <c r="T25" s="110">
        <f>SUM(U25:V25)</f>
        <v>50</v>
      </c>
      <c r="U25" s="110">
        <f>[1]歸化sex!U25+'[1]10411居留外籍'!K59</f>
        <v>27</v>
      </c>
      <c r="V25" s="110">
        <f>[1]歸化sex!V25+'[1]10411居留外籍'!L59</f>
        <v>23</v>
      </c>
      <c r="W25" s="110">
        <f>SUM(X25:Y25)</f>
        <v>29</v>
      </c>
      <c r="X25" s="110">
        <f>[1]歸化sex!X25+'[1]10411居留外籍'!M59</f>
        <v>6</v>
      </c>
      <c r="Y25" s="110">
        <f>[1]歸化sex!Y25+'[1]10411居留外籍'!N59</f>
        <v>23</v>
      </c>
      <c r="Z25" s="110">
        <f>SUM(AA25:AB25)</f>
        <v>234</v>
      </c>
      <c r="AA25" s="110">
        <f>C25-F25-I25-L25-O25-R25-U25-X25</f>
        <v>124</v>
      </c>
      <c r="AB25" s="109">
        <f>D25-G25-J25-M25-P25-S25-V25-Y25</f>
        <v>110</v>
      </c>
    </row>
    <row r="26" spans="1:28" ht="15.9" customHeight="1" x14ac:dyDescent="0.3">
      <c r="A26" s="111" t="s">
        <v>11</v>
      </c>
      <c r="B26" s="110">
        <f>SUM(C26:D26)</f>
        <v>3236</v>
      </c>
      <c r="C26" s="110">
        <f>[1]歸化sex!C26+'[1]10411居留外籍'!F27</f>
        <v>430</v>
      </c>
      <c r="D26" s="110">
        <f>[1]歸化sex!D26+'[1]10411居留外籍'!G27</f>
        <v>2806</v>
      </c>
      <c r="E26" s="110">
        <f>SUM(F26:G26)</f>
        <v>1421</v>
      </c>
      <c r="F26" s="110">
        <f>[1]歸化sex!F26+'[1]10411居留外籍'!H27</f>
        <v>20</v>
      </c>
      <c r="G26" s="110">
        <f>[1]歸化sex!G26+'[1]10411居留外籍'!I27</f>
        <v>1401</v>
      </c>
      <c r="H26" s="110">
        <f>SUM(I26:J26)</f>
        <v>695</v>
      </c>
      <c r="I26" s="110">
        <f>[1]歸化sex!I26+'[1]10411居留外籍'!J27</f>
        <v>20</v>
      </c>
      <c r="J26" s="110">
        <f>[1]歸化sex!J26+'[1]10411居留外籍'!K27</f>
        <v>675</v>
      </c>
      <c r="K26" s="110">
        <f>SUM(L26:M26)</f>
        <v>153</v>
      </c>
      <c r="L26" s="110">
        <f>[1]歸化sex!L26+'[1]10411居留外籍'!P27</f>
        <v>37</v>
      </c>
      <c r="M26" s="110">
        <f>[1]歸化sex!M26+'[1]10411居留外籍'!Q27</f>
        <v>116</v>
      </c>
      <c r="N26" s="110">
        <f>SUM(O26:P26)</f>
        <v>275</v>
      </c>
      <c r="O26" s="110">
        <f>[1]歸化sex!O26+'[1]10411居留外籍'!L27</f>
        <v>7</v>
      </c>
      <c r="P26" s="110">
        <f>[1]歸化sex!P26+'[1]10411居留外籍'!M27</f>
        <v>268</v>
      </c>
      <c r="Q26" s="110">
        <f>SUM(R26:S26)</f>
        <v>23</v>
      </c>
      <c r="R26" s="110">
        <f>[1]歸化sex!R26+'[1]10411居留外籍'!G60</f>
        <v>0</v>
      </c>
      <c r="S26" s="110">
        <f>[1]歸化sex!S26+'[1]10411居留外籍'!H60</f>
        <v>23</v>
      </c>
      <c r="T26" s="110">
        <f>SUM(U26:V26)</f>
        <v>139</v>
      </c>
      <c r="U26" s="110">
        <f>[1]歸化sex!U26+'[1]10411居留外籍'!K60</f>
        <v>57</v>
      </c>
      <c r="V26" s="110">
        <f>[1]歸化sex!V26+'[1]10411居留外籍'!L60</f>
        <v>82</v>
      </c>
      <c r="W26" s="110">
        <f>SUM(X26:Y26)</f>
        <v>60</v>
      </c>
      <c r="X26" s="110">
        <f>[1]歸化sex!X26+'[1]10411居留外籍'!M60</f>
        <v>12</v>
      </c>
      <c r="Y26" s="110">
        <f>[1]歸化sex!Y26+'[1]10411居留外籍'!N60</f>
        <v>48</v>
      </c>
      <c r="Z26" s="110">
        <f>SUM(AA26:AB26)</f>
        <v>470</v>
      </c>
      <c r="AA26" s="110">
        <f>C26-F26-I26-L26-O26-R26-U26-X26</f>
        <v>277</v>
      </c>
      <c r="AB26" s="109">
        <f>D26-G26-J26-M26-P26-S26-V26-Y26</f>
        <v>193</v>
      </c>
    </row>
    <row r="27" spans="1:28" ht="15.9" customHeight="1" x14ac:dyDescent="0.3">
      <c r="A27" s="111" t="s">
        <v>10</v>
      </c>
      <c r="B27" s="110">
        <f>SUM(C27:D27)</f>
        <v>1444</v>
      </c>
      <c r="C27" s="110">
        <f>[1]歸化sex!C27+'[1]10411居留外籍'!F28</f>
        <v>122</v>
      </c>
      <c r="D27" s="110">
        <f>[1]歸化sex!D27+'[1]10411居留外籍'!G28</f>
        <v>1322</v>
      </c>
      <c r="E27" s="110">
        <f>SUM(F27:G27)</f>
        <v>926</v>
      </c>
      <c r="F27" s="110">
        <f>[1]歸化sex!F27+'[1]10411居留外籍'!H28</f>
        <v>12</v>
      </c>
      <c r="G27" s="110">
        <f>[1]歸化sex!G27+'[1]10411居留外籍'!I28</f>
        <v>914</v>
      </c>
      <c r="H27" s="110">
        <f>SUM(I27:J27)</f>
        <v>195</v>
      </c>
      <c r="I27" s="110">
        <f>[1]歸化sex!I27+'[1]10411居留外籍'!J28</f>
        <v>2</v>
      </c>
      <c r="J27" s="110">
        <f>[1]歸化sex!J27+'[1]10411居留外籍'!K28</f>
        <v>193</v>
      </c>
      <c r="K27" s="110">
        <f>SUM(L27:M27)</f>
        <v>39</v>
      </c>
      <c r="L27" s="110">
        <f>[1]歸化sex!L27+'[1]10411居留外籍'!P28</f>
        <v>12</v>
      </c>
      <c r="M27" s="110">
        <f>[1]歸化sex!M27+'[1]10411居留外籍'!Q28</f>
        <v>27</v>
      </c>
      <c r="N27" s="110">
        <f>SUM(O27:P27)</f>
        <v>66</v>
      </c>
      <c r="O27" s="110">
        <f>[1]歸化sex!O27+'[1]10411居留外籍'!L28</f>
        <v>4</v>
      </c>
      <c r="P27" s="110">
        <f>[1]歸化sex!P27+'[1]10411居留外籍'!M28</f>
        <v>62</v>
      </c>
      <c r="Q27" s="110">
        <f>SUM(R27:S27)</f>
        <v>63</v>
      </c>
      <c r="R27" s="110">
        <f>[1]歸化sex!R27+'[1]10411居留外籍'!G61</f>
        <v>0</v>
      </c>
      <c r="S27" s="110">
        <f>[1]歸化sex!S27+'[1]10411居留外籍'!H61</f>
        <v>63</v>
      </c>
      <c r="T27" s="110">
        <f>SUM(U27:V27)</f>
        <v>29</v>
      </c>
      <c r="U27" s="110">
        <f>[1]歸化sex!U27+'[1]10411居留外籍'!K61</f>
        <v>14</v>
      </c>
      <c r="V27" s="110">
        <f>[1]歸化sex!V27+'[1]10411居留外籍'!L61</f>
        <v>15</v>
      </c>
      <c r="W27" s="110">
        <f>SUM(X27:Y27)</f>
        <v>10</v>
      </c>
      <c r="X27" s="110">
        <f>[1]歸化sex!X27+'[1]10411居留外籍'!M61</f>
        <v>2</v>
      </c>
      <c r="Y27" s="110">
        <f>[1]歸化sex!Y27+'[1]10411居留外籍'!N61</f>
        <v>8</v>
      </c>
      <c r="Z27" s="110">
        <f>SUM(AA27:AB27)</f>
        <v>116</v>
      </c>
      <c r="AA27" s="110">
        <f>C27-F27-I27-L27-O27-R27-U27-X27</f>
        <v>76</v>
      </c>
      <c r="AB27" s="109">
        <f>D27-G27-J27-M27-P27-S27-V27-Y27</f>
        <v>40</v>
      </c>
    </row>
    <row r="28" spans="1:28" ht="30" customHeight="1" x14ac:dyDescent="0.3">
      <c r="A28" s="111" t="s">
        <v>9</v>
      </c>
      <c r="B28" s="110">
        <f>SUM(C28:D28)</f>
        <v>331</v>
      </c>
      <c r="C28" s="110">
        <f>[1]歸化sex!C28+'[1]10411居留外籍'!F29</f>
        <v>13</v>
      </c>
      <c r="D28" s="110">
        <f>[1]歸化sex!D28+'[1]10411居留外籍'!G29</f>
        <v>318</v>
      </c>
      <c r="E28" s="110">
        <f>SUM(F28:G28)</f>
        <v>177</v>
      </c>
      <c r="F28" s="110">
        <f>[1]歸化sex!F28+'[1]10411居留外籍'!H29</f>
        <v>0</v>
      </c>
      <c r="G28" s="110">
        <f>[1]歸化sex!G28+'[1]10411居留外籍'!I29</f>
        <v>177</v>
      </c>
      <c r="H28" s="110">
        <f>SUM(I28:J28)</f>
        <v>115</v>
      </c>
      <c r="I28" s="110">
        <f>[1]歸化sex!I28+'[1]10411居留外籍'!J29</f>
        <v>2</v>
      </c>
      <c r="J28" s="110">
        <f>[1]歸化sex!J28+'[1]10411居留外籍'!K29</f>
        <v>113</v>
      </c>
      <c r="K28" s="110">
        <f>SUM(L28:M28)</f>
        <v>5</v>
      </c>
      <c r="L28" s="110">
        <f>[1]歸化sex!L28+'[1]10411居留外籍'!P29</f>
        <v>1</v>
      </c>
      <c r="M28" s="110">
        <f>[1]歸化sex!M28+'[1]10411居留外籍'!Q29</f>
        <v>4</v>
      </c>
      <c r="N28" s="110">
        <f>SUM(O28:P28)</f>
        <v>4</v>
      </c>
      <c r="O28" s="110">
        <f>[1]歸化sex!O28+'[1]10411居留外籍'!L29</f>
        <v>0</v>
      </c>
      <c r="P28" s="110">
        <f>[1]歸化sex!P28+'[1]10411居留外籍'!M29</f>
        <v>4</v>
      </c>
      <c r="Q28" s="110">
        <f>SUM(R28:S28)</f>
        <v>3</v>
      </c>
      <c r="R28" s="110">
        <f>[1]歸化sex!R28+'[1]10411居留外籍'!G62</f>
        <v>0</v>
      </c>
      <c r="S28" s="110">
        <f>[1]歸化sex!S28+'[1]10411居留外籍'!H62</f>
        <v>3</v>
      </c>
      <c r="T28" s="110">
        <f>SUM(U28:V28)</f>
        <v>5</v>
      </c>
      <c r="U28" s="110">
        <f>[1]歸化sex!U28+'[1]10411居留外籍'!K62</f>
        <v>2</v>
      </c>
      <c r="V28" s="110">
        <f>[1]歸化sex!V28+'[1]10411居留外籍'!L62</f>
        <v>3</v>
      </c>
      <c r="W28" s="110">
        <f>SUM(X28:Y28)</f>
        <v>1</v>
      </c>
      <c r="X28" s="110">
        <f>[1]歸化sex!X28+'[1]10411居留外籍'!M62</f>
        <v>0</v>
      </c>
      <c r="Y28" s="110">
        <f>[1]歸化sex!Y28+'[1]10411居留外籍'!N62</f>
        <v>1</v>
      </c>
      <c r="Z28" s="110">
        <f>SUM(AA28:AB28)</f>
        <v>21</v>
      </c>
      <c r="AA28" s="110">
        <f>C28-F28-I28-L28-O28-R28-U28-X28</f>
        <v>8</v>
      </c>
      <c r="AB28" s="109">
        <f>D28-G28-J28-M28-P28-S28-V28-Y28</f>
        <v>13</v>
      </c>
    </row>
    <row r="29" spans="1:28" ht="15.9" customHeight="1" x14ac:dyDescent="0.3">
      <c r="A29" s="111" t="s">
        <v>8</v>
      </c>
      <c r="B29" s="110">
        <f>SUM(C29:D29)</f>
        <v>64</v>
      </c>
      <c r="C29" s="110">
        <f>[1]歸化sex!C29+'[1]10411居留外籍'!F30</f>
        <v>1</v>
      </c>
      <c r="D29" s="110">
        <f>[1]歸化sex!D29+'[1]10411居留外籍'!G30</f>
        <v>63</v>
      </c>
      <c r="E29" s="110">
        <f>SUM(F29:G29)</f>
        <v>45</v>
      </c>
      <c r="F29" s="110">
        <f>[1]歸化sex!F29+'[1]10411居留外籍'!H30</f>
        <v>0</v>
      </c>
      <c r="G29" s="110">
        <f>[1]歸化sex!G29+'[1]10411居留外籍'!I30</f>
        <v>45</v>
      </c>
      <c r="H29" s="110">
        <f>SUM(I29:J29)</f>
        <v>5</v>
      </c>
      <c r="I29" s="110">
        <f>[1]歸化sex!I29+'[1]10411居留外籍'!J30</f>
        <v>0</v>
      </c>
      <c r="J29" s="110">
        <f>[1]歸化sex!J29+'[1]10411居留外籍'!K30</f>
        <v>5</v>
      </c>
      <c r="K29" s="110">
        <f>SUM(L29:M29)</f>
        <v>3</v>
      </c>
      <c r="L29" s="110">
        <f>[1]歸化sex!L29+'[1]10411居留外籍'!P30</f>
        <v>0</v>
      </c>
      <c r="M29" s="110">
        <f>[1]歸化sex!M29+'[1]10411居留外籍'!Q30</f>
        <v>3</v>
      </c>
      <c r="N29" s="110">
        <f>SUM(O29:P29)</f>
        <v>1</v>
      </c>
      <c r="O29" s="110">
        <f>[1]歸化sex!O29+'[1]10411居留外籍'!L30</f>
        <v>0</v>
      </c>
      <c r="P29" s="110">
        <f>[1]歸化sex!P29+'[1]10411居留外籍'!M30</f>
        <v>1</v>
      </c>
      <c r="Q29" s="110">
        <f>SUM(R29:S29)</f>
        <v>3</v>
      </c>
      <c r="R29" s="110">
        <f>[1]歸化sex!R29+'[1]10411居留外籍'!G63</f>
        <v>0</v>
      </c>
      <c r="S29" s="110">
        <f>[1]歸化sex!S29+'[1]10411居留外籍'!H63</f>
        <v>3</v>
      </c>
      <c r="T29" s="110">
        <f>SUM(U29:V29)</f>
        <v>0</v>
      </c>
      <c r="U29" s="110">
        <f>[1]歸化sex!U29+'[1]10411居留外籍'!K63</f>
        <v>0</v>
      </c>
      <c r="V29" s="110">
        <f>[1]歸化sex!V29+'[1]10411居留外籍'!L63</f>
        <v>0</v>
      </c>
      <c r="W29" s="110">
        <f>SUM(X29:Y29)</f>
        <v>0</v>
      </c>
      <c r="X29" s="110">
        <f>[1]歸化sex!X29+'[1]10411居留外籍'!M63</f>
        <v>0</v>
      </c>
      <c r="Y29" s="110">
        <f>[1]歸化sex!Y29+'[1]10411居留外籍'!N63</f>
        <v>0</v>
      </c>
      <c r="Z29" s="110">
        <f>SUM(AA29:AB29)</f>
        <v>7</v>
      </c>
      <c r="AA29" s="110">
        <f>C29-F29-I29-L29-O29-R29-U29-X29</f>
        <v>1</v>
      </c>
      <c r="AB29" s="109">
        <f>D29-G29-J29-M29-P29-S29-V29-Y29</f>
        <v>6</v>
      </c>
    </row>
    <row r="30" spans="1:28" s="105" customFormat="1" ht="9.9" customHeight="1" x14ac:dyDescent="0.3">
      <c r="A30" s="108"/>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6"/>
    </row>
    <row r="31" spans="1:28" x14ac:dyDescent="0.3">
      <c r="A31" s="12" t="s">
        <v>85</v>
      </c>
      <c r="B31" s="50"/>
      <c r="C31" s="50"/>
      <c r="D31" s="50"/>
      <c r="E31" s="50"/>
      <c r="F31" s="50"/>
      <c r="G31" s="50"/>
      <c r="H31" s="50"/>
      <c r="I31" s="50"/>
      <c r="J31" s="50"/>
      <c r="K31" s="52"/>
      <c r="L31" s="50"/>
      <c r="M31" s="50"/>
      <c r="N31" s="50"/>
      <c r="O31" s="50"/>
      <c r="P31" s="50"/>
      <c r="Q31" s="50"/>
      <c r="R31" s="50"/>
      <c r="S31" s="50"/>
      <c r="T31" s="50"/>
      <c r="U31" s="50"/>
      <c r="V31" s="50"/>
      <c r="W31" s="50"/>
      <c r="X31" s="50"/>
      <c r="Y31" s="50"/>
      <c r="AB31" s="51" t="str">
        <f>證件別!AC32</f>
        <v>內政部移民署　107年07月13日編製</v>
      </c>
    </row>
    <row r="32" spans="1:28" x14ac:dyDescent="0.3">
      <c r="A32" s="5" t="s">
        <v>62</v>
      </c>
      <c r="B32" s="50"/>
      <c r="C32" s="50"/>
      <c r="D32" s="50"/>
      <c r="E32" s="50"/>
      <c r="F32" s="50"/>
      <c r="G32" s="50"/>
      <c r="H32" s="50"/>
      <c r="I32" s="50"/>
      <c r="J32" s="50"/>
      <c r="K32" s="50"/>
      <c r="L32" s="50"/>
      <c r="M32" s="50"/>
      <c r="N32" s="50"/>
      <c r="O32" s="50"/>
      <c r="P32" s="50"/>
      <c r="Q32" s="50"/>
      <c r="R32" s="50"/>
      <c r="S32" s="50"/>
      <c r="T32" s="50"/>
      <c r="U32" s="50"/>
      <c r="V32" s="50"/>
      <c r="W32" s="50"/>
      <c r="X32" s="50"/>
      <c r="Y32" s="50"/>
      <c r="Z32" s="50"/>
    </row>
    <row r="33" spans="1:26" x14ac:dyDescent="0.3">
      <c r="A33" s="50" t="s">
        <v>84</v>
      </c>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row>
  </sheetData>
  <mergeCells count="13">
    <mergeCell ref="B4:D5"/>
    <mergeCell ref="E4:G5"/>
    <mergeCell ref="H4:J5"/>
    <mergeCell ref="K4:M5"/>
    <mergeCell ref="N4:P5"/>
    <mergeCell ref="Q4:S5"/>
    <mergeCell ref="T4:V5"/>
    <mergeCell ref="A1:AB1"/>
    <mergeCell ref="A3:A6"/>
    <mergeCell ref="J2:R2"/>
    <mergeCell ref="W4:Y5"/>
    <mergeCell ref="Z4:AB5"/>
    <mergeCell ref="B3:AB3"/>
  </mergeCells>
  <phoneticPr fontId="3"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immi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immi</dc:creator>
  <cp:lastModifiedBy>immi</cp:lastModifiedBy>
  <dcterms:created xsi:type="dcterms:W3CDTF">2018-07-13T07:14:29Z</dcterms:created>
  <dcterms:modified xsi:type="dcterms:W3CDTF">2018-07-13T07:15:03Z</dcterms:modified>
</cp:coreProperties>
</file>