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0">'Sheet1'!$A$1:$J$105</definedName>
  </definedNames>
  <calcPr fullCalcOnLoad="1"/>
</workbook>
</file>

<file path=xl/sharedStrings.xml><?xml version="1.0" encoding="utf-8"?>
<sst xmlns="http://schemas.openxmlformats.org/spreadsheetml/2006/main" count="103" uniqueCount="52">
  <si>
    <t>金門地區歷年小三通人數統計</t>
  </si>
  <si>
    <t>資料來源：移民資訊組</t>
  </si>
  <si>
    <t>單位：人次</t>
  </si>
  <si>
    <t>年度</t>
  </si>
  <si>
    <t>入境人數</t>
  </si>
  <si>
    <t>出境人數</t>
  </si>
  <si>
    <t>入出境人數合計</t>
  </si>
  <si>
    <t>台灣地
區人民</t>
  </si>
  <si>
    <t>大陸地區人民</t>
  </si>
  <si>
    <t>外國
人民</t>
  </si>
  <si>
    <t>總人數</t>
  </si>
  <si>
    <t>大陸地
區人民</t>
  </si>
  <si>
    <t>90年</t>
  </si>
  <si>
    <t>-</t>
  </si>
  <si>
    <t>91年</t>
  </si>
  <si>
    <t>92年</t>
  </si>
  <si>
    <t>93年</t>
  </si>
  <si>
    <t>94年</t>
  </si>
  <si>
    <t>95年</t>
  </si>
  <si>
    <t>96年</t>
  </si>
  <si>
    <t>97年</t>
  </si>
  <si>
    <t>-</t>
  </si>
  <si>
    <r>
      <t>97.1</t>
    </r>
    <r>
      <rPr>
        <sz val="12"/>
        <rFont val="新細明體"/>
        <family val="1"/>
      </rPr>
      <t>0</t>
    </r>
  </si>
  <si>
    <t>98年</t>
  </si>
  <si>
    <t>98.02</t>
  </si>
  <si>
    <t>98.03</t>
  </si>
  <si>
    <t>98.04</t>
  </si>
  <si>
    <t>98.05</t>
  </si>
  <si>
    <r>
      <t>98.1</t>
    </r>
    <r>
      <rPr>
        <sz val="12"/>
        <rFont val="新細明體"/>
        <family val="1"/>
      </rPr>
      <t>0</t>
    </r>
  </si>
  <si>
    <r>
      <t>98.11</t>
    </r>
  </si>
  <si>
    <r>
      <t>98.12</t>
    </r>
  </si>
  <si>
    <t>99年</t>
  </si>
  <si>
    <r>
      <t>99.</t>
    </r>
    <r>
      <rPr>
        <sz val="12"/>
        <rFont val="新細明體"/>
        <family val="1"/>
      </rPr>
      <t>10</t>
    </r>
  </si>
  <si>
    <t>100年</t>
  </si>
  <si>
    <t>100.10</t>
  </si>
  <si>
    <t>合計</t>
  </si>
  <si>
    <t>101年</t>
  </si>
  <si>
    <t>103年</t>
  </si>
  <si>
    <t>102年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</si>
  <si>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</si>
  <si>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</si>
  <si>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</si>
  <si>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</si>
  <si>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</si>
  <si>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</si>
  <si>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</si>
  <si>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</si>
  <si>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</si>
  <si>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</si>
  <si>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</si>
  <si>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</si>
  <si>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資料截止日期：103年9月30日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</si>
</sst>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</numFmts>
  <fonts count="18">
    <font>
      <sz val="12"/>
      <name val="新細明體"/>
      <family val="1"/>
    </font>
    <font>
      <sz val="9"/>
      <name val="新細明體"/>
      <family val="1"/>
    </font>
    <font>
      <b/>
      <sz val="20"/>
      <name val="標楷體"/>
      <family val="4"/>
    </font>
    <font>
      <sz val="10"/>
      <name val="標楷體"/>
      <family val="4"/>
    </font>
    <font>
      <sz val="11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b/>
      <sz val="10"/>
      <name val="標楷體"/>
      <family val="4"/>
    </font>
    <font>
      <sz val="10"/>
      <name val="Gulim"/>
      <family val="2"/>
    </font>
    <font>
      <sz val="10"/>
      <name val="細明體"/>
      <family val="3"/>
    </font>
    <font>
      <sz val="10"/>
      <color indexed="12"/>
      <name val="新細明體"/>
      <family val="1"/>
    </font>
    <font>
      <sz val="10"/>
      <color indexed="12"/>
      <name val="標楷體"/>
      <family val="4"/>
    </font>
    <font>
      <sz val="12"/>
      <color indexed="12"/>
      <name val="新細明體"/>
      <family val="1"/>
    </font>
    <font>
      <sz val="12"/>
      <color indexed="12"/>
      <name val="標楷體"/>
      <family val="4"/>
    </font>
    <font>
      <sz val="11"/>
      <color indexed="12"/>
      <name val="新細明體"/>
      <family val="1"/>
    </font>
    <font>
      <sz val="11"/>
      <color indexed="12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right" vertical="center"/>
    </xf>
    <xf numFmtId="176" fontId="8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176" fontId="8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0" fontId="0" fillId="0" borderId="4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0" fillId="0" borderId="4" xfId="0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11" fillId="0" borderId="4" xfId="0" applyFont="1" applyBorder="1" applyAlignment="1">
      <alignment horizontal="center" vertical="center" wrapText="1"/>
    </xf>
    <xf numFmtId="176" fontId="11" fillId="0" borderId="5" xfId="0" applyNumberFormat="1" applyFont="1" applyFill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2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11" fillId="0" borderId="2" xfId="0" applyFont="1" applyBorder="1" applyAlignment="1">
      <alignment/>
    </xf>
    <xf numFmtId="49" fontId="11" fillId="0" borderId="4" xfId="0" applyNumberFormat="1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wrapText="1"/>
    </xf>
    <xf numFmtId="176" fontId="8" fillId="0" borderId="2" xfId="0" applyNumberFormat="1" applyFont="1" applyFill="1" applyBorder="1" applyAlignment="1">
      <alignment horizontal="right"/>
    </xf>
    <xf numFmtId="176" fontId="8" fillId="0" borderId="2" xfId="0" applyNumberFormat="1" applyFont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76" fontId="12" fillId="0" borderId="0" xfId="0" applyNumberFormat="1" applyFont="1" applyFill="1" applyBorder="1" applyAlignment="1">
      <alignment horizontal="right" vertical="center"/>
    </xf>
    <xf numFmtId="49" fontId="6" fillId="0" borderId="2" xfId="0" applyNumberFormat="1" applyFont="1" applyFill="1" applyBorder="1" applyAlignment="1">
      <alignment horizontal="center" wrapText="1"/>
    </xf>
    <xf numFmtId="176" fontId="0" fillId="0" borderId="2" xfId="0" applyNumberFormat="1" applyFont="1" applyFill="1" applyBorder="1" applyAlignment="1">
      <alignment horizontal="right"/>
    </xf>
    <xf numFmtId="176" fontId="0" fillId="0" borderId="2" xfId="0" applyNumberFormat="1" applyFont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176" fontId="14" fillId="0" borderId="5" xfId="0" applyNumberFormat="1" applyFont="1" applyFill="1" applyBorder="1" applyAlignment="1">
      <alignment horizontal="right" vertical="center"/>
    </xf>
    <xf numFmtId="176" fontId="14" fillId="0" borderId="5" xfId="0" applyNumberFormat="1" applyFont="1" applyBorder="1" applyAlignment="1">
      <alignment horizontal="right" vertical="center"/>
    </xf>
    <xf numFmtId="176" fontId="14" fillId="0" borderId="2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176" fontId="14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/>
    </xf>
    <xf numFmtId="176" fontId="16" fillId="0" borderId="5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176" fontId="16" fillId="0" borderId="0" xfId="0" applyNumberFormat="1" applyFont="1" applyFill="1" applyBorder="1" applyAlignment="1">
      <alignment horizontal="right" vertical="center"/>
    </xf>
    <xf numFmtId="176" fontId="16" fillId="0" borderId="5" xfId="0" applyNumberFormat="1" applyFont="1" applyBorder="1" applyAlignment="1">
      <alignment horizontal="right" vertical="center"/>
    </xf>
    <xf numFmtId="176" fontId="16" fillId="0" borderId="2" xfId="0" applyNumberFormat="1" applyFont="1" applyBorder="1" applyAlignment="1">
      <alignment horizontal="right" vertical="center"/>
    </xf>
    <xf numFmtId="0" fontId="16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90&#31192;&#26360;&#23460;\(&#20116;)&#32232;&#23529;&#21450;&#27284;&#26696;&#31185;\&#32113;&#35336;&#36039;&#26009;\103.09\103.9&#31227;&#27665;&#36039;&#35338;&#32068;\1178101010-103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90&#31192;&#26360;&#23460;\(&#20116;)&#32232;&#23529;&#21450;&#27284;&#26696;&#31185;\&#32113;&#35336;&#36039;&#26009;\103.09\103.9&#31227;&#27665;&#36039;&#35338;&#32068;\1178101030-103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9-03-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39-03-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44"/>
  <sheetViews>
    <sheetView tabSelected="1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3" sqref="B13"/>
    </sheetView>
  </sheetViews>
  <sheetFormatPr defaultColWidth="9.00390625" defaultRowHeight="16.5"/>
  <cols>
    <col min="1" max="1" width="8.125" style="1" customWidth="1"/>
    <col min="2" max="2" width="11.50390625" style="1" customWidth="1"/>
    <col min="3" max="3" width="9.75390625" style="1" customWidth="1"/>
    <col min="4" max="4" width="8.625" style="1" customWidth="1"/>
    <col min="5" max="5" width="11.50390625" style="1" customWidth="1"/>
    <col min="6" max="6" width="11.375" style="1" customWidth="1"/>
    <col min="7" max="7" width="9.75390625" style="1" customWidth="1"/>
    <col min="8" max="8" width="9.125" style="1" customWidth="1"/>
    <col min="9" max="9" width="11.375" style="1" customWidth="1"/>
    <col min="10" max="10" width="12.625" style="1" customWidth="1"/>
    <col min="11" max="16384" width="9.00390625" style="1" customWidth="1"/>
  </cols>
  <sheetData>
    <row r="1" spans="1:10" ht="30.7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</row>
    <row r="2" spans="2:9" ht="19.5" customHeight="1">
      <c r="B2" s="2"/>
      <c r="C2" s="2"/>
      <c r="D2" s="2"/>
      <c r="E2" s="2"/>
      <c r="H2" s="2" t="s">
        <v>51</v>
      </c>
      <c r="I2" s="2"/>
    </row>
    <row r="3" spans="8:16" ht="15.75">
      <c r="H3" s="2" t="s">
        <v>1</v>
      </c>
      <c r="M3" s="3"/>
      <c r="N3" s="3"/>
      <c r="O3" s="3"/>
      <c r="P3" s="3"/>
    </row>
    <row r="4" spans="2:9" ht="18" customHeight="1">
      <c r="B4" s="4"/>
      <c r="C4" s="4"/>
      <c r="D4" s="4"/>
      <c r="E4" s="4"/>
      <c r="H4" s="4" t="s">
        <v>2</v>
      </c>
      <c r="I4" s="4"/>
    </row>
    <row r="5" spans="1:16" ht="32.25" customHeight="1">
      <c r="A5" s="83" t="s">
        <v>3</v>
      </c>
      <c r="B5" s="83" t="s">
        <v>4</v>
      </c>
      <c r="C5" s="83"/>
      <c r="D5" s="83"/>
      <c r="E5" s="83"/>
      <c r="F5" s="83" t="s">
        <v>5</v>
      </c>
      <c r="G5" s="83"/>
      <c r="H5" s="83"/>
      <c r="I5" s="83"/>
      <c r="J5" s="84" t="s">
        <v>6</v>
      </c>
      <c r="M5" s="81"/>
      <c r="N5" s="81"/>
      <c r="O5" s="81"/>
      <c r="P5" s="81"/>
    </row>
    <row r="6" spans="1:16" ht="45.75" customHeight="1">
      <c r="A6" s="83"/>
      <c r="B6" s="7" t="s">
        <v>7</v>
      </c>
      <c r="C6" s="7" t="s">
        <v>8</v>
      </c>
      <c r="D6" s="8" t="s">
        <v>9</v>
      </c>
      <c r="E6" s="5" t="s">
        <v>10</v>
      </c>
      <c r="F6" s="7" t="s">
        <v>7</v>
      </c>
      <c r="G6" s="7" t="s">
        <v>11</v>
      </c>
      <c r="H6" s="7" t="s">
        <v>9</v>
      </c>
      <c r="I6" s="5" t="s">
        <v>10</v>
      </c>
      <c r="J6" s="85"/>
      <c r="M6" s="9"/>
      <c r="N6" s="10"/>
      <c r="O6" s="11"/>
      <c r="P6" s="6"/>
    </row>
    <row r="7" spans="1:16" ht="24.75" customHeight="1">
      <c r="A7" s="12" t="s">
        <v>12</v>
      </c>
      <c r="B7" s="13">
        <v>9751</v>
      </c>
      <c r="C7" s="13">
        <v>951</v>
      </c>
      <c r="D7" s="13" t="s">
        <v>13</v>
      </c>
      <c r="E7" s="13">
        <v>10702</v>
      </c>
      <c r="F7" s="13">
        <v>9738</v>
      </c>
      <c r="G7" s="13">
        <v>937</v>
      </c>
      <c r="H7" s="13" t="s">
        <v>13</v>
      </c>
      <c r="I7" s="13">
        <v>10675</v>
      </c>
      <c r="J7" s="14">
        <f aca="true" t="shared" si="0" ref="J7:J65">E7+I7</f>
        <v>21377</v>
      </c>
      <c r="M7" s="15"/>
      <c r="N7" s="15"/>
      <c r="O7" s="15"/>
      <c r="P7" s="15"/>
    </row>
    <row r="8" spans="1:16" ht="24.75" customHeight="1">
      <c r="A8" s="12" t="s">
        <v>14</v>
      </c>
      <c r="B8" s="13">
        <v>25545</v>
      </c>
      <c r="C8" s="13">
        <v>1039</v>
      </c>
      <c r="D8" s="13" t="s">
        <v>13</v>
      </c>
      <c r="E8" s="13">
        <v>26584</v>
      </c>
      <c r="F8" s="13">
        <v>26151</v>
      </c>
      <c r="G8" s="13">
        <v>946</v>
      </c>
      <c r="H8" s="13" t="s">
        <v>13</v>
      </c>
      <c r="I8" s="13">
        <v>27097</v>
      </c>
      <c r="J8" s="14">
        <f t="shared" si="0"/>
        <v>53681</v>
      </c>
      <c r="M8" s="15"/>
      <c r="N8" s="15"/>
      <c r="O8" s="15"/>
      <c r="P8" s="15"/>
    </row>
    <row r="9" spans="1:16" ht="24.75" customHeight="1">
      <c r="A9" s="12" t="s">
        <v>15</v>
      </c>
      <c r="B9" s="13">
        <v>76369</v>
      </c>
      <c r="C9" s="13">
        <v>2936</v>
      </c>
      <c r="D9" s="13" t="s">
        <v>13</v>
      </c>
      <c r="E9" s="13">
        <v>79305</v>
      </c>
      <c r="F9" s="13">
        <v>78782</v>
      </c>
      <c r="G9" s="13">
        <v>2016</v>
      </c>
      <c r="H9" s="13" t="s">
        <v>13</v>
      </c>
      <c r="I9" s="13">
        <v>80798</v>
      </c>
      <c r="J9" s="14">
        <f t="shared" si="0"/>
        <v>160103</v>
      </c>
      <c r="M9" s="15"/>
      <c r="N9" s="15"/>
      <c r="O9" s="15"/>
      <c r="P9" s="15"/>
    </row>
    <row r="10" spans="1:16" ht="24.75" customHeight="1">
      <c r="A10" s="12" t="s">
        <v>16</v>
      </c>
      <c r="B10" s="13">
        <v>192273</v>
      </c>
      <c r="C10" s="13">
        <v>9865</v>
      </c>
      <c r="D10" s="13" t="s">
        <v>13</v>
      </c>
      <c r="E10" s="13">
        <v>202138</v>
      </c>
      <c r="F10" s="13">
        <v>193937</v>
      </c>
      <c r="G10" s="13">
        <v>9475</v>
      </c>
      <c r="H10" s="13" t="s">
        <v>13</v>
      </c>
      <c r="I10" s="13">
        <v>203412</v>
      </c>
      <c r="J10" s="14">
        <f t="shared" si="0"/>
        <v>405550</v>
      </c>
      <c r="M10" s="15"/>
      <c r="N10" s="15"/>
      <c r="O10" s="15"/>
      <c r="P10" s="15"/>
    </row>
    <row r="11" spans="1:16" ht="24.75" customHeight="1">
      <c r="A11" s="12" t="s">
        <v>17</v>
      </c>
      <c r="B11" s="13">
        <v>244099</v>
      </c>
      <c r="C11" s="13">
        <v>14132</v>
      </c>
      <c r="D11" s="13" t="s">
        <v>13</v>
      </c>
      <c r="E11" s="13">
        <v>258231</v>
      </c>
      <c r="F11" s="13">
        <v>244504</v>
      </c>
      <c r="G11" s="13">
        <v>15984</v>
      </c>
      <c r="H11" s="13" t="s">
        <v>13</v>
      </c>
      <c r="I11" s="13">
        <v>260488</v>
      </c>
      <c r="J11" s="14">
        <f t="shared" si="0"/>
        <v>518719</v>
      </c>
      <c r="M11" s="15"/>
      <c r="N11" s="15"/>
      <c r="O11" s="15"/>
      <c r="P11" s="15"/>
    </row>
    <row r="12" spans="1:16" s="19" customFormat="1" ht="24.75" customHeight="1">
      <c r="A12" s="16" t="s">
        <v>18</v>
      </c>
      <c r="B12" s="17">
        <v>273738</v>
      </c>
      <c r="C12" s="17">
        <v>35399</v>
      </c>
      <c r="D12" s="17" t="s">
        <v>13</v>
      </c>
      <c r="E12" s="17">
        <v>309137</v>
      </c>
      <c r="F12" s="17">
        <v>278060</v>
      </c>
      <c r="G12" s="17">
        <v>35833</v>
      </c>
      <c r="H12" s="17" t="s">
        <v>13</v>
      </c>
      <c r="I12" s="17">
        <v>313893</v>
      </c>
      <c r="J12" s="18">
        <f t="shared" si="0"/>
        <v>623030</v>
      </c>
      <c r="M12" s="20"/>
      <c r="N12" s="20"/>
      <c r="O12" s="20"/>
      <c r="P12" s="20"/>
    </row>
    <row r="13" spans="1:16" ht="24.75" customHeight="1">
      <c r="A13" s="12" t="s">
        <v>19</v>
      </c>
      <c r="B13" s="13">
        <v>313202</v>
      </c>
      <c r="C13" s="13">
        <v>45509</v>
      </c>
      <c r="D13" s="13" t="s">
        <v>13</v>
      </c>
      <c r="E13" s="13">
        <v>358711</v>
      </c>
      <c r="F13" s="13">
        <v>319502</v>
      </c>
      <c r="G13" s="13">
        <v>46883</v>
      </c>
      <c r="H13" s="13" t="s">
        <v>13</v>
      </c>
      <c r="I13" s="13">
        <v>366385</v>
      </c>
      <c r="J13" s="14">
        <f t="shared" si="0"/>
        <v>725096</v>
      </c>
      <c r="M13" s="15"/>
      <c r="N13" s="15"/>
      <c r="O13" s="15"/>
      <c r="P13" s="15"/>
    </row>
    <row r="14" spans="1:16" ht="24.75" customHeight="1">
      <c r="A14" s="21" t="s">
        <v>20</v>
      </c>
      <c r="B14" s="22">
        <v>443748</v>
      </c>
      <c r="C14" s="22">
        <v>35392</v>
      </c>
      <c r="D14" s="22">
        <v>2052</v>
      </c>
      <c r="E14" s="22">
        <v>481192</v>
      </c>
      <c r="F14" s="22">
        <v>453273</v>
      </c>
      <c r="G14" s="22">
        <v>36314</v>
      </c>
      <c r="H14" s="23">
        <v>2490</v>
      </c>
      <c r="I14" s="22">
        <v>492077</v>
      </c>
      <c r="J14" s="14">
        <f t="shared" si="0"/>
        <v>973269</v>
      </c>
      <c r="M14" s="15"/>
      <c r="N14" s="15"/>
      <c r="O14" s="15"/>
      <c r="P14" s="15"/>
    </row>
    <row r="15" spans="1:16" ht="21.75" customHeight="1" hidden="1">
      <c r="A15" s="24">
        <v>97.01</v>
      </c>
      <c r="B15" s="25">
        <v>24027</v>
      </c>
      <c r="C15" s="25">
        <v>1646</v>
      </c>
      <c r="D15" s="26" t="s">
        <v>21</v>
      </c>
      <c r="E15" s="25">
        <v>25673</v>
      </c>
      <c r="F15" s="25">
        <v>23985</v>
      </c>
      <c r="G15" s="25">
        <v>3180</v>
      </c>
      <c r="H15" s="26" t="s">
        <v>21</v>
      </c>
      <c r="I15" s="25">
        <v>27165</v>
      </c>
      <c r="J15" s="14">
        <f t="shared" si="0"/>
        <v>52838</v>
      </c>
      <c r="M15" s="27"/>
      <c r="N15" s="27"/>
      <c r="O15" s="28"/>
      <c r="P15" s="27"/>
    </row>
    <row r="16" spans="1:16" ht="16.5" hidden="1">
      <c r="A16" s="24">
        <v>97.02</v>
      </c>
      <c r="B16" s="25">
        <v>26764</v>
      </c>
      <c r="C16" s="25">
        <v>3789</v>
      </c>
      <c r="D16" s="26" t="s">
        <v>21</v>
      </c>
      <c r="E16" s="25">
        <v>30553</v>
      </c>
      <c r="F16" s="25">
        <v>31261</v>
      </c>
      <c r="G16" s="25">
        <v>3508</v>
      </c>
      <c r="H16" s="26" t="s">
        <v>21</v>
      </c>
      <c r="I16" s="25">
        <v>34769</v>
      </c>
      <c r="J16" s="14">
        <f t="shared" si="0"/>
        <v>65322</v>
      </c>
      <c r="M16" s="27"/>
      <c r="N16" s="27"/>
      <c r="O16" s="28"/>
      <c r="P16" s="27"/>
    </row>
    <row r="17" spans="1:16" ht="16.5" hidden="1">
      <c r="A17" s="24">
        <v>97.03</v>
      </c>
      <c r="B17" s="25">
        <v>26165</v>
      </c>
      <c r="C17" s="25">
        <v>2610</v>
      </c>
      <c r="D17" s="26" t="s">
        <v>21</v>
      </c>
      <c r="E17" s="25">
        <v>28775</v>
      </c>
      <c r="F17" s="25">
        <v>25388</v>
      </c>
      <c r="G17" s="25">
        <v>1614</v>
      </c>
      <c r="H17" s="26" t="s">
        <v>21</v>
      </c>
      <c r="I17" s="25">
        <v>27002</v>
      </c>
      <c r="J17" s="14">
        <f t="shared" si="0"/>
        <v>55777</v>
      </c>
      <c r="M17" s="27"/>
      <c r="N17" s="27"/>
      <c r="O17" s="28"/>
      <c r="P17" s="27"/>
    </row>
    <row r="18" spans="1:16" ht="16.5" hidden="1">
      <c r="A18" s="24">
        <v>97.04</v>
      </c>
      <c r="B18" s="25">
        <v>26955</v>
      </c>
      <c r="C18" s="25">
        <v>2111</v>
      </c>
      <c r="D18" s="26" t="s">
        <v>21</v>
      </c>
      <c r="E18" s="25">
        <v>29066</v>
      </c>
      <c r="F18" s="25">
        <v>27302</v>
      </c>
      <c r="G18" s="25">
        <v>2156</v>
      </c>
      <c r="H18" s="26" t="s">
        <v>21</v>
      </c>
      <c r="I18" s="25">
        <v>29458</v>
      </c>
      <c r="J18" s="14">
        <f t="shared" si="0"/>
        <v>58524</v>
      </c>
      <c r="M18" s="27"/>
      <c r="N18" s="27"/>
      <c r="O18" s="28"/>
      <c r="P18" s="27"/>
    </row>
    <row r="19" spans="1:16" ht="16.5" hidden="1">
      <c r="A19" s="24">
        <v>97.05</v>
      </c>
      <c r="B19" s="25">
        <v>24924</v>
      </c>
      <c r="C19" s="25">
        <v>2639</v>
      </c>
      <c r="D19" s="26" t="s">
        <v>21</v>
      </c>
      <c r="E19" s="25">
        <v>27563</v>
      </c>
      <c r="F19" s="25">
        <v>25708</v>
      </c>
      <c r="G19" s="25">
        <v>2604</v>
      </c>
      <c r="H19" s="26" t="s">
        <v>21</v>
      </c>
      <c r="I19" s="25">
        <v>28312</v>
      </c>
      <c r="J19" s="14">
        <f t="shared" si="0"/>
        <v>55875</v>
      </c>
      <c r="M19" s="27"/>
      <c r="N19" s="27"/>
      <c r="O19" s="28"/>
      <c r="P19" s="27"/>
    </row>
    <row r="20" spans="1:16" ht="16.5" hidden="1">
      <c r="A20" s="29">
        <v>97.06</v>
      </c>
      <c r="B20" s="30">
        <v>25778</v>
      </c>
      <c r="C20" s="30">
        <v>1995</v>
      </c>
      <c r="D20" s="31" t="s">
        <v>21</v>
      </c>
      <c r="E20" s="30">
        <v>27773</v>
      </c>
      <c r="F20" s="30">
        <v>26611</v>
      </c>
      <c r="G20" s="30">
        <v>2219</v>
      </c>
      <c r="H20" s="31" t="s">
        <v>21</v>
      </c>
      <c r="I20" s="30">
        <v>28830</v>
      </c>
      <c r="J20" s="14">
        <f t="shared" si="0"/>
        <v>56603</v>
      </c>
      <c r="M20" s="32"/>
      <c r="N20" s="32"/>
      <c r="O20" s="33"/>
      <c r="P20" s="32"/>
    </row>
    <row r="21" spans="1:16" s="35" customFormat="1" ht="16.5" hidden="1">
      <c r="A21" s="29">
        <v>97.07</v>
      </c>
      <c r="B21" s="30">
        <v>38597</v>
      </c>
      <c r="C21" s="30">
        <v>2604</v>
      </c>
      <c r="D21" s="34">
        <v>55</v>
      </c>
      <c r="E21" s="30">
        <v>41256</v>
      </c>
      <c r="F21" s="30">
        <v>43156</v>
      </c>
      <c r="G21" s="30">
        <v>2997</v>
      </c>
      <c r="H21" s="34">
        <v>60</v>
      </c>
      <c r="I21" s="30">
        <v>46213</v>
      </c>
      <c r="J21" s="14">
        <f t="shared" si="0"/>
        <v>87469</v>
      </c>
      <c r="M21" s="32"/>
      <c r="N21" s="32"/>
      <c r="O21" s="36"/>
      <c r="P21" s="32"/>
    </row>
    <row r="22" spans="1:16" s="35" customFormat="1" ht="16.5" hidden="1">
      <c r="A22" s="29">
        <v>97.08</v>
      </c>
      <c r="B22" s="30">
        <v>48486</v>
      </c>
      <c r="C22" s="30">
        <v>3005</v>
      </c>
      <c r="D22" s="34">
        <v>153</v>
      </c>
      <c r="E22" s="30">
        <v>51644</v>
      </c>
      <c r="F22" s="30">
        <v>48291</v>
      </c>
      <c r="G22" s="30">
        <v>2877</v>
      </c>
      <c r="H22" s="34">
        <v>150</v>
      </c>
      <c r="I22" s="30">
        <v>51318</v>
      </c>
      <c r="J22" s="14">
        <f t="shared" si="0"/>
        <v>102962</v>
      </c>
      <c r="M22" s="32"/>
      <c r="N22" s="32"/>
      <c r="O22" s="36"/>
      <c r="P22" s="32"/>
    </row>
    <row r="23" spans="1:16" s="35" customFormat="1" ht="16.5" hidden="1">
      <c r="A23" s="29">
        <v>97.09</v>
      </c>
      <c r="B23" s="30">
        <v>49250</v>
      </c>
      <c r="C23" s="30">
        <v>3279</v>
      </c>
      <c r="D23" s="34">
        <v>176</v>
      </c>
      <c r="E23" s="30">
        <v>52705</v>
      </c>
      <c r="F23" s="30">
        <v>49128</v>
      </c>
      <c r="G23" s="30">
        <v>3003</v>
      </c>
      <c r="H23" s="34">
        <v>203</v>
      </c>
      <c r="I23" s="30">
        <v>52334</v>
      </c>
      <c r="J23" s="14">
        <f t="shared" si="0"/>
        <v>105039</v>
      </c>
      <c r="M23" s="32"/>
      <c r="N23" s="32"/>
      <c r="O23" s="36"/>
      <c r="P23" s="32"/>
    </row>
    <row r="24" spans="1:16" s="35" customFormat="1" ht="16.5" hidden="1">
      <c r="A24" s="37" t="s">
        <v>22</v>
      </c>
      <c r="B24" s="30">
        <v>55818</v>
      </c>
      <c r="C24" s="30">
        <v>4174</v>
      </c>
      <c r="D24" s="34">
        <v>687</v>
      </c>
      <c r="E24" s="30">
        <v>60679</v>
      </c>
      <c r="F24" s="30">
        <v>59961</v>
      </c>
      <c r="G24" s="30">
        <v>4050</v>
      </c>
      <c r="H24" s="34">
        <v>836</v>
      </c>
      <c r="I24" s="30">
        <v>64847</v>
      </c>
      <c r="J24" s="14">
        <f t="shared" si="0"/>
        <v>125526</v>
      </c>
      <c r="M24" s="32"/>
      <c r="N24" s="32"/>
      <c r="O24" s="36"/>
      <c r="P24" s="32"/>
    </row>
    <row r="25" spans="1:16" s="35" customFormat="1" ht="16.5" hidden="1">
      <c r="A25" s="29">
        <v>97.11</v>
      </c>
      <c r="B25" s="30">
        <v>53580</v>
      </c>
      <c r="C25" s="30">
        <v>3541</v>
      </c>
      <c r="D25" s="34">
        <v>464</v>
      </c>
      <c r="E25" s="30">
        <v>57585</v>
      </c>
      <c r="F25" s="30">
        <v>50893</v>
      </c>
      <c r="G25" s="30">
        <v>3636</v>
      </c>
      <c r="H25" s="34">
        <v>528</v>
      </c>
      <c r="I25" s="30">
        <v>55057</v>
      </c>
      <c r="J25" s="14">
        <f t="shared" si="0"/>
        <v>112642</v>
      </c>
      <c r="M25" s="32"/>
      <c r="N25" s="32"/>
      <c r="O25" s="36"/>
      <c r="P25" s="32"/>
    </row>
    <row r="26" spans="1:16" s="35" customFormat="1" ht="16.5" hidden="1">
      <c r="A26" s="29">
        <v>97.12</v>
      </c>
      <c r="B26" s="30">
        <v>43404</v>
      </c>
      <c r="C26" s="30">
        <v>3999</v>
      </c>
      <c r="D26" s="34">
        <v>517</v>
      </c>
      <c r="E26" s="30">
        <v>47920</v>
      </c>
      <c r="F26" s="30">
        <v>41589</v>
      </c>
      <c r="G26" s="30">
        <v>4470</v>
      </c>
      <c r="H26" s="34">
        <v>713</v>
      </c>
      <c r="I26" s="30">
        <v>46772</v>
      </c>
      <c r="J26" s="14">
        <f t="shared" si="0"/>
        <v>94692</v>
      </c>
      <c r="M26" s="32"/>
      <c r="N26" s="32"/>
      <c r="O26" s="36"/>
      <c r="P26" s="32"/>
    </row>
    <row r="27" spans="1:16" s="35" customFormat="1" ht="23.25" customHeight="1">
      <c r="A27" s="38" t="s">
        <v>23</v>
      </c>
      <c r="B27" s="23">
        <f aca="true" t="shared" si="1" ref="B27:I27">SUM(B28:B39)</f>
        <v>533172</v>
      </c>
      <c r="C27" s="23">
        <f t="shared" si="1"/>
        <v>94095</v>
      </c>
      <c r="D27" s="23">
        <f t="shared" si="1"/>
        <v>10049</v>
      </c>
      <c r="E27" s="23">
        <f t="shared" si="1"/>
        <v>637316</v>
      </c>
      <c r="F27" s="23">
        <f t="shared" si="1"/>
        <v>537524</v>
      </c>
      <c r="G27" s="23">
        <f t="shared" si="1"/>
        <v>97220</v>
      </c>
      <c r="H27" s="23">
        <f t="shared" si="1"/>
        <v>10012</v>
      </c>
      <c r="I27" s="23">
        <f t="shared" si="1"/>
        <v>644756</v>
      </c>
      <c r="J27" s="14">
        <f t="shared" si="0"/>
        <v>1282072</v>
      </c>
      <c r="M27" s="39"/>
      <c r="N27" s="39"/>
      <c r="O27" s="39"/>
      <c r="P27" s="39"/>
    </row>
    <row r="28" spans="1:16" ht="15.75" customHeight="1" hidden="1">
      <c r="A28" s="24">
        <v>98.01</v>
      </c>
      <c r="B28" s="40">
        <v>46297</v>
      </c>
      <c r="C28" s="40">
        <v>2428</v>
      </c>
      <c r="D28" s="40">
        <v>481</v>
      </c>
      <c r="E28" s="40">
        <f aca="true" t="shared" si="2" ref="E28:E33">SUM(B28:D28)</f>
        <v>49206</v>
      </c>
      <c r="F28" s="40">
        <v>42419</v>
      </c>
      <c r="G28" s="40">
        <v>4628</v>
      </c>
      <c r="H28" s="40">
        <v>442</v>
      </c>
      <c r="I28" s="40">
        <f>SUM(F28:H28)</f>
        <v>47489</v>
      </c>
      <c r="J28" s="14">
        <f t="shared" si="0"/>
        <v>96695</v>
      </c>
      <c r="M28" s="15"/>
      <c r="N28" s="15"/>
      <c r="O28" s="15"/>
      <c r="P28" s="15"/>
    </row>
    <row r="29" spans="1:16" ht="15.75" customHeight="1" hidden="1">
      <c r="A29" s="24" t="s">
        <v>24</v>
      </c>
      <c r="B29" s="40">
        <v>37791</v>
      </c>
      <c r="C29" s="40">
        <v>4658</v>
      </c>
      <c r="D29" s="40">
        <v>486</v>
      </c>
      <c r="E29" s="40">
        <f t="shared" si="2"/>
        <v>42935</v>
      </c>
      <c r="F29" s="40">
        <v>44576</v>
      </c>
      <c r="G29" s="40">
        <v>3244</v>
      </c>
      <c r="H29" s="40">
        <v>556</v>
      </c>
      <c r="I29" s="40">
        <f aca="true" t="shared" si="3" ref="I29:I39">SUM(F29:H29)</f>
        <v>48376</v>
      </c>
      <c r="J29" s="14">
        <f t="shared" si="0"/>
        <v>91311</v>
      </c>
      <c r="M29" s="15"/>
      <c r="N29" s="15"/>
      <c r="O29" s="15"/>
      <c r="P29" s="15"/>
    </row>
    <row r="30" spans="1:16" ht="15.75" customHeight="1" hidden="1">
      <c r="A30" s="29" t="s">
        <v>25</v>
      </c>
      <c r="B30" s="41">
        <v>45318</v>
      </c>
      <c r="C30" s="41">
        <v>10185</v>
      </c>
      <c r="D30" s="41">
        <v>773</v>
      </c>
      <c r="E30" s="41">
        <f t="shared" si="2"/>
        <v>56276</v>
      </c>
      <c r="F30" s="41">
        <v>43563</v>
      </c>
      <c r="G30" s="41">
        <v>9644</v>
      </c>
      <c r="H30" s="41">
        <v>743</v>
      </c>
      <c r="I30" s="40">
        <f t="shared" si="3"/>
        <v>53950</v>
      </c>
      <c r="J30" s="14">
        <f t="shared" si="0"/>
        <v>110226</v>
      </c>
      <c r="M30" s="39"/>
      <c r="N30" s="39"/>
      <c r="O30" s="39"/>
      <c r="P30" s="39"/>
    </row>
    <row r="31" spans="1:16" ht="15.75" customHeight="1" hidden="1">
      <c r="A31" s="29" t="s">
        <v>26</v>
      </c>
      <c r="B31" s="41">
        <v>50483</v>
      </c>
      <c r="C31" s="41">
        <v>15878</v>
      </c>
      <c r="D31" s="41">
        <v>972</v>
      </c>
      <c r="E31" s="41">
        <f t="shared" si="2"/>
        <v>67333</v>
      </c>
      <c r="F31" s="41">
        <v>52398</v>
      </c>
      <c r="G31" s="41">
        <v>13575</v>
      </c>
      <c r="H31" s="41">
        <v>1000</v>
      </c>
      <c r="I31" s="40">
        <f t="shared" si="3"/>
        <v>66973</v>
      </c>
      <c r="J31" s="14">
        <f t="shared" si="0"/>
        <v>134306</v>
      </c>
      <c r="M31" s="39"/>
      <c r="N31" s="39"/>
      <c r="O31" s="39"/>
      <c r="P31" s="39"/>
    </row>
    <row r="32" spans="1:16" ht="15.75" customHeight="1" hidden="1">
      <c r="A32" s="29" t="s">
        <v>27</v>
      </c>
      <c r="B32" s="41">
        <v>46352</v>
      </c>
      <c r="C32" s="41">
        <v>14495</v>
      </c>
      <c r="D32" s="41">
        <v>846</v>
      </c>
      <c r="E32" s="23">
        <f t="shared" si="2"/>
        <v>61693</v>
      </c>
      <c r="F32" s="41">
        <v>45197</v>
      </c>
      <c r="G32" s="41">
        <v>15987</v>
      </c>
      <c r="H32" s="41">
        <v>824</v>
      </c>
      <c r="I32" s="40">
        <f t="shared" si="3"/>
        <v>62008</v>
      </c>
      <c r="J32" s="14">
        <f t="shared" si="0"/>
        <v>123701</v>
      </c>
      <c r="M32" s="39"/>
      <c r="N32" s="39"/>
      <c r="O32" s="39"/>
      <c r="P32" s="39"/>
    </row>
    <row r="33" spans="1:241" ht="15.75" customHeight="1" hidden="1">
      <c r="A33" s="29">
        <v>98.06</v>
      </c>
      <c r="B33" s="41">
        <v>38529</v>
      </c>
      <c r="C33" s="41">
        <v>6832</v>
      </c>
      <c r="D33" s="41">
        <v>642</v>
      </c>
      <c r="E33" s="23">
        <f t="shared" si="2"/>
        <v>46003</v>
      </c>
      <c r="F33" s="41">
        <v>40216</v>
      </c>
      <c r="G33" s="41">
        <v>7471</v>
      </c>
      <c r="H33" s="41">
        <v>674</v>
      </c>
      <c r="I33" s="40">
        <f t="shared" si="3"/>
        <v>48361</v>
      </c>
      <c r="J33" s="14">
        <f t="shared" si="0"/>
        <v>94364</v>
      </c>
      <c r="K33" s="3"/>
      <c r="L33" s="3"/>
      <c r="M33" s="39"/>
      <c r="N33" s="39"/>
      <c r="O33" s="39"/>
      <c r="P33" s="3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</row>
    <row r="34" spans="1:241" ht="15.75" customHeight="1" hidden="1">
      <c r="A34" s="29">
        <v>98.07</v>
      </c>
      <c r="B34" s="41">
        <v>50404</v>
      </c>
      <c r="C34" s="41">
        <v>5808</v>
      </c>
      <c r="D34" s="41">
        <v>712</v>
      </c>
      <c r="E34" s="23">
        <f>SUM(B34:D34)</f>
        <v>56924</v>
      </c>
      <c r="F34" s="41">
        <v>52910</v>
      </c>
      <c r="G34" s="41">
        <v>6865</v>
      </c>
      <c r="H34" s="41">
        <v>715</v>
      </c>
      <c r="I34" s="40">
        <f t="shared" si="3"/>
        <v>60490</v>
      </c>
      <c r="J34" s="14">
        <f t="shared" si="0"/>
        <v>117414</v>
      </c>
      <c r="K34" s="3"/>
      <c r="L34" s="3"/>
      <c r="M34" s="39"/>
      <c r="N34" s="39"/>
      <c r="O34" s="39"/>
      <c r="P34" s="39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</row>
    <row r="35" spans="1:241" s="35" customFormat="1" ht="15.75" customHeight="1" hidden="1">
      <c r="A35" s="29">
        <v>98.08</v>
      </c>
      <c r="B35" s="41">
        <v>50731</v>
      </c>
      <c r="C35" s="41">
        <v>6769</v>
      </c>
      <c r="D35" s="41">
        <v>653</v>
      </c>
      <c r="E35" s="23">
        <f>SUM(B35:D35)</f>
        <v>58153</v>
      </c>
      <c r="F35" s="41">
        <v>47599</v>
      </c>
      <c r="G35" s="41">
        <v>7368</v>
      </c>
      <c r="H35" s="41">
        <v>629</v>
      </c>
      <c r="I35" s="40">
        <f t="shared" si="3"/>
        <v>55596</v>
      </c>
      <c r="J35" s="14">
        <f t="shared" si="0"/>
        <v>113749</v>
      </c>
      <c r="K35" s="42"/>
      <c r="L35" s="42"/>
      <c r="M35" s="39"/>
      <c r="N35" s="39"/>
      <c r="O35" s="39"/>
      <c r="P35" s="39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</row>
    <row r="36" spans="1:241" ht="15.75" customHeight="1" hidden="1">
      <c r="A36" s="37">
        <v>98.09</v>
      </c>
      <c r="B36" s="41">
        <v>37491</v>
      </c>
      <c r="C36" s="41">
        <v>5630</v>
      </c>
      <c r="D36" s="41">
        <v>782</v>
      </c>
      <c r="E36" s="23">
        <f>SUM(B36:D36)</f>
        <v>43903</v>
      </c>
      <c r="F36" s="41">
        <v>35941</v>
      </c>
      <c r="G36" s="41">
        <v>5895</v>
      </c>
      <c r="H36" s="41">
        <v>771</v>
      </c>
      <c r="I36" s="40">
        <f t="shared" si="3"/>
        <v>42607</v>
      </c>
      <c r="J36" s="14">
        <f t="shared" si="0"/>
        <v>86510</v>
      </c>
      <c r="K36" s="3"/>
      <c r="L36" s="3"/>
      <c r="M36" s="39"/>
      <c r="N36" s="39"/>
      <c r="O36" s="39"/>
      <c r="P36" s="39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</row>
    <row r="37" spans="1:241" s="35" customFormat="1" ht="15.75" customHeight="1" hidden="1">
      <c r="A37" s="37" t="s">
        <v>28</v>
      </c>
      <c r="B37" s="41">
        <v>41767</v>
      </c>
      <c r="C37" s="41">
        <v>7500</v>
      </c>
      <c r="D37" s="41">
        <v>1174</v>
      </c>
      <c r="E37" s="23">
        <f>SUM(B37:D37)</f>
        <v>50441</v>
      </c>
      <c r="F37" s="41">
        <v>46742</v>
      </c>
      <c r="G37" s="41">
        <v>5440</v>
      </c>
      <c r="H37" s="41">
        <v>1110</v>
      </c>
      <c r="I37" s="40">
        <f t="shared" si="3"/>
        <v>53292</v>
      </c>
      <c r="J37" s="14">
        <f t="shared" si="0"/>
        <v>103733</v>
      </c>
      <c r="K37" s="42"/>
      <c r="L37" s="42"/>
      <c r="M37" s="39"/>
      <c r="N37" s="39"/>
      <c r="O37" s="39"/>
      <c r="P37" s="39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</row>
    <row r="38" spans="1:241" ht="15.75" customHeight="1" hidden="1">
      <c r="A38" s="37" t="s">
        <v>29</v>
      </c>
      <c r="B38" s="41">
        <v>45761</v>
      </c>
      <c r="C38" s="41">
        <v>8482</v>
      </c>
      <c r="D38" s="41">
        <v>1228</v>
      </c>
      <c r="E38" s="23">
        <v>55471</v>
      </c>
      <c r="F38" s="41">
        <v>43490</v>
      </c>
      <c r="G38" s="41">
        <v>10976</v>
      </c>
      <c r="H38" s="41">
        <v>1275</v>
      </c>
      <c r="I38" s="40">
        <f t="shared" si="3"/>
        <v>55741</v>
      </c>
      <c r="J38" s="14">
        <f t="shared" si="0"/>
        <v>111212</v>
      </c>
      <c r="K38" s="3"/>
      <c r="L38" s="3"/>
      <c r="M38" s="39"/>
      <c r="N38" s="39"/>
      <c r="O38" s="39"/>
      <c r="P38" s="39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</row>
    <row r="39" spans="1:241" s="35" customFormat="1" ht="15.75" customHeight="1" hidden="1">
      <c r="A39" s="37" t="s">
        <v>30</v>
      </c>
      <c r="B39" s="41">
        <v>42248</v>
      </c>
      <c r="C39" s="41">
        <v>5430</v>
      </c>
      <c r="D39" s="41">
        <v>1300</v>
      </c>
      <c r="E39" s="23">
        <f>SUM(B39:D39)</f>
        <v>48978</v>
      </c>
      <c r="F39" s="41">
        <v>42473</v>
      </c>
      <c r="G39" s="41">
        <v>6127</v>
      </c>
      <c r="H39" s="41">
        <v>1273</v>
      </c>
      <c r="I39" s="40">
        <f t="shared" si="3"/>
        <v>49873</v>
      </c>
      <c r="J39" s="14">
        <f t="shared" si="0"/>
        <v>98851</v>
      </c>
      <c r="K39" s="42"/>
      <c r="L39" s="42"/>
      <c r="M39" s="39"/>
      <c r="N39" s="39"/>
      <c r="O39" s="39"/>
      <c r="P39" s="39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</row>
    <row r="40" spans="1:16" s="35" customFormat="1" ht="23.25" customHeight="1">
      <c r="A40" s="38" t="s">
        <v>31</v>
      </c>
      <c r="B40" s="23">
        <f aca="true" t="shared" si="4" ref="B40:I40">SUM(B41:B52)</f>
        <v>508498</v>
      </c>
      <c r="C40" s="23">
        <f t="shared" si="4"/>
        <v>167395</v>
      </c>
      <c r="D40" s="23">
        <f t="shared" si="4"/>
        <v>12136</v>
      </c>
      <c r="E40" s="23">
        <f t="shared" si="4"/>
        <v>688029</v>
      </c>
      <c r="F40" s="23">
        <f t="shared" si="4"/>
        <v>509680</v>
      </c>
      <c r="G40" s="23">
        <f t="shared" si="4"/>
        <v>174011</v>
      </c>
      <c r="H40" s="23">
        <f t="shared" si="4"/>
        <v>11966</v>
      </c>
      <c r="I40" s="23">
        <f t="shared" si="4"/>
        <v>695657</v>
      </c>
      <c r="J40" s="14">
        <f t="shared" si="0"/>
        <v>1383686</v>
      </c>
      <c r="M40" s="39"/>
      <c r="N40" s="39"/>
      <c r="O40" s="39"/>
      <c r="P40" s="39"/>
    </row>
    <row r="41" spans="1:241" ht="21.75" customHeight="1" hidden="1">
      <c r="A41" s="24">
        <v>99.01</v>
      </c>
      <c r="B41" s="40">
        <v>38999</v>
      </c>
      <c r="C41" s="40">
        <v>5058</v>
      </c>
      <c r="D41" s="40">
        <v>610</v>
      </c>
      <c r="E41" s="40">
        <f>SUM(B41:D41)</f>
        <v>44667</v>
      </c>
      <c r="F41" s="40">
        <v>40540</v>
      </c>
      <c r="G41" s="40">
        <v>6916</v>
      </c>
      <c r="H41" s="40">
        <v>619</v>
      </c>
      <c r="I41" s="40">
        <f>SUM(F41:H41)</f>
        <v>48075</v>
      </c>
      <c r="J41" s="14">
        <f t="shared" si="0"/>
        <v>92742</v>
      </c>
      <c r="K41" s="3"/>
      <c r="L41" s="3"/>
      <c r="M41" s="15"/>
      <c r="N41" s="15"/>
      <c r="O41" s="15"/>
      <c r="P41" s="15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</row>
    <row r="42" spans="1:241" ht="20.25" customHeight="1" hidden="1">
      <c r="A42" s="24">
        <v>99.02</v>
      </c>
      <c r="B42" s="40">
        <v>40477</v>
      </c>
      <c r="C42" s="40">
        <v>5031</v>
      </c>
      <c r="D42" s="40">
        <v>504</v>
      </c>
      <c r="E42" s="40">
        <f aca="true" t="shared" si="5" ref="E42:E65">SUM(B42:D42)</f>
        <v>46012</v>
      </c>
      <c r="F42" s="40">
        <v>40227</v>
      </c>
      <c r="G42" s="40">
        <v>7056</v>
      </c>
      <c r="H42" s="40">
        <v>550</v>
      </c>
      <c r="I42" s="40">
        <f aca="true" t="shared" si="6" ref="I42:I65">SUM(F42:H42)</f>
        <v>47833</v>
      </c>
      <c r="J42" s="14">
        <f t="shared" si="0"/>
        <v>93845</v>
      </c>
      <c r="K42" s="43"/>
      <c r="L42" s="43"/>
      <c r="M42" s="15"/>
      <c r="N42" s="15"/>
      <c r="O42" s="15"/>
      <c r="P42" s="15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</row>
    <row r="43" spans="1:249" ht="18.75" customHeight="1" hidden="1">
      <c r="A43" s="24">
        <v>99.03</v>
      </c>
      <c r="B43" s="41">
        <v>37483</v>
      </c>
      <c r="C43" s="41">
        <v>19300</v>
      </c>
      <c r="D43" s="41">
        <v>1118</v>
      </c>
      <c r="E43" s="40">
        <f t="shared" si="5"/>
        <v>57901</v>
      </c>
      <c r="F43" s="41">
        <v>39266</v>
      </c>
      <c r="G43" s="41">
        <v>15523</v>
      </c>
      <c r="H43" s="41">
        <v>1098</v>
      </c>
      <c r="I43" s="40">
        <f t="shared" si="6"/>
        <v>55887</v>
      </c>
      <c r="J43" s="14">
        <f t="shared" si="0"/>
        <v>113788</v>
      </c>
      <c r="K43" s="43"/>
      <c r="L43" s="43"/>
      <c r="M43" s="39"/>
      <c r="N43" s="39"/>
      <c r="O43" s="39"/>
      <c r="P43" s="39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 s="43"/>
    </row>
    <row r="44" spans="1:16" ht="21.75" customHeight="1" hidden="1">
      <c r="A44" s="24">
        <v>99.04</v>
      </c>
      <c r="B44" s="41">
        <v>40356</v>
      </c>
      <c r="C44" s="41">
        <v>31529</v>
      </c>
      <c r="D44" s="41">
        <v>1423</v>
      </c>
      <c r="E44" s="40">
        <f t="shared" si="5"/>
        <v>73308</v>
      </c>
      <c r="F44" s="41">
        <v>42082</v>
      </c>
      <c r="G44" s="41">
        <v>32879</v>
      </c>
      <c r="H44" s="41">
        <v>1428</v>
      </c>
      <c r="I44" s="40">
        <f t="shared" si="6"/>
        <v>76389</v>
      </c>
      <c r="J44" s="14">
        <f t="shared" si="0"/>
        <v>149697</v>
      </c>
      <c r="M44" s="39"/>
      <c r="N44" s="39"/>
      <c r="O44" s="39"/>
      <c r="P44" s="39"/>
    </row>
    <row r="45" spans="1:16" ht="22.5" customHeight="1" hidden="1">
      <c r="A45" s="24">
        <v>99.05</v>
      </c>
      <c r="B45" s="41">
        <v>42011</v>
      </c>
      <c r="C45" s="41">
        <v>28725</v>
      </c>
      <c r="D45" s="41">
        <v>1037</v>
      </c>
      <c r="E45" s="40">
        <f t="shared" si="5"/>
        <v>71773</v>
      </c>
      <c r="F45" s="41">
        <v>43196</v>
      </c>
      <c r="G45" s="41">
        <v>30260</v>
      </c>
      <c r="H45" s="41">
        <v>971</v>
      </c>
      <c r="I45" s="40">
        <f t="shared" si="6"/>
        <v>74427</v>
      </c>
      <c r="J45" s="14">
        <f t="shared" si="0"/>
        <v>146200</v>
      </c>
      <c r="M45" s="39"/>
      <c r="N45" s="39"/>
      <c r="O45" s="39"/>
      <c r="P45" s="39"/>
    </row>
    <row r="46" spans="1:16" ht="16.5" customHeight="1" hidden="1">
      <c r="A46" s="24">
        <v>99.06</v>
      </c>
      <c r="B46" s="41">
        <v>45708</v>
      </c>
      <c r="C46" s="41">
        <v>12242</v>
      </c>
      <c r="D46" s="41">
        <v>767</v>
      </c>
      <c r="E46" s="40">
        <f t="shared" si="5"/>
        <v>58717</v>
      </c>
      <c r="F46" s="41">
        <v>45102</v>
      </c>
      <c r="G46" s="41">
        <v>15676</v>
      </c>
      <c r="H46" s="41">
        <v>818</v>
      </c>
      <c r="I46" s="40">
        <f t="shared" si="6"/>
        <v>61596</v>
      </c>
      <c r="J46" s="14">
        <f t="shared" si="0"/>
        <v>120313</v>
      </c>
      <c r="M46" s="39"/>
      <c r="N46" s="39"/>
      <c r="O46" s="39"/>
      <c r="P46" s="39"/>
    </row>
    <row r="47" spans="1:16" ht="16.5" customHeight="1" hidden="1">
      <c r="A47" s="24">
        <v>99.07</v>
      </c>
      <c r="B47" s="41">
        <v>49774</v>
      </c>
      <c r="C47" s="41">
        <v>8066</v>
      </c>
      <c r="D47" s="41">
        <v>681</v>
      </c>
      <c r="E47" s="40">
        <f t="shared" si="5"/>
        <v>58521</v>
      </c>
      <c r="F47" s="41">
        <v>52051</v>
      </c>
      <c r="G47" s="41">
        <v>8605</v>
      </c>
      <c r="H47" s="41">
        <v>701</v>
      </c>
      <c r="I47" s="40">
        <f t="shared" si="6"/>
        <v>61357</v>
      </c>
      <c r="J47" s="14">
        <f t="shared" si="0"/>
        <v>119878</v>
      </c>
      <c r="M47" s="39"/>
      <c r="N47" s="39"/>
      <c r="O47" s="39"/>
      <c r="P47" s="39"/>
    </row>
    <row r="48" spans="1:16" ht="16.5" customHeight="1" hidden="1">
      <c r="A48" s="24">
        <v>99.0799999999999</v>
      </c>
      <c r="B48" s="41">
        <v>49439</v>
      </c>
      <c r="C48" s="41">
        <v>7079</v>
      </c>
      <c r="D48" s="41">
        <v>742</v>
      </c>
      <c r="E48" s="40">
        <f t="shared" si="5"/>
        <v>57260</v>
      </c>
      <c r="F48" s="41">
        <v>46292</v>
      </c>
      <c r="G48" s="41">
        <v>8191</v>
      </c>
      <c r="H48" s="41">
        <v>764</v>
      </c>
      <c r="I48" s="40">
        <f t="shared" si="6"/>
        <v>55247</v>
      </c>
      <c r="J48" s="14">
        <f t="shared" si="0"/>
        <v>112507</v>
      </c>
      <c r="M48" s="39"/>
      <c r="N48" s="39"/>
      <c r="O48" s="39"/>
      <c r="P48" s="39"/>
    </row>
    <row r="49" spans="1:16" ht="15" customHeight="1" hidden="1">
      <c r="A49" s="24">
        <v>99.0899999999999</v>
      </c>
      <c r="B49" s="41">
        <v>38677</v>
      </c>
      <c r="C49" s="41">
        <v>7976</v>
      </c>
      <c r="D49" s="41">
        <v>859</v>
      </c>
      <c r="E49" s="40">
        <f t="shared" si="5"/>
        <v>47512</v>
      </c>
      <c r="F49" s="41">
        <v>38229</v>
      </c>
      <c r="G49" s="41">
        <v>6591</v>
      </c>
      <c r="H49" s="41">
        <v>821</v>
      </c>
      <c r="I49" s="40">
        <f t="shared" si="6"/>
        <v>45641</v>
      </c>
      <c r="J49" s="14">
        <f t="shared" si="0"/>
        <v>93153</v>
      </c>
      <c r="M49" s="39"/>
      <c r="N49" s="39"/>
      <c r="O49" s="39"/>
      <c r="P49" s="39"/>
    </row>
    <row r="50" spans="1:16" ht="18.75" customHeight="1" hidden="1">
      <c r="A50" s="44" t="s">
        <v>32</v>
      </c>
      <c r="B50" s="41">
        <v>41228</v>
      </c>
      <c r="C50" s="41">
        <v>14548</v>
      </c>
      <c r="D50" s="41">
        <v>1379</v>
      </c>
      <c r="E50" s="40">
        <f t="shared" si="5"/>
        <v>57155</v>
      </c>
      <c r="F50" s="41">
        <v>43704</v>
      </c>
      <c r="G50" s="41">
        <v>11789</v>
      </c>
      <c r="H50" s="41">
        <v>1403</v>
      </c>
      <c r="I50" s="40">
        <f t="shared" si="6"/>
        <v>56896</v>
      </c>
      <c r="J50" s="14">
        <f t="shared" si="0"/>
        <v>114051</v>
      </c>
      <c r="M50" s="39"/>
      <c r="N50" s="39"/>
      <c r="O50" s="39"/>
      <c r="P50" s="39"/>
    </row>
    <row r="51" spans="1:16" ht="16.5" customHeight="1" hidden="1">
      <c r="A51" s="24">
        <v>99.1099999999999</v>
      </c>
      <c r="B51" s="41">
        <v>42963</v>
      </c>
      <c r="C51" s="41">
        <v>18416</v>
      </c>
      <c r="D51" s="41">
        <v>1567</v>
      </c>
      <c r="E51" s="40">
        <f t="shared" si="5"/>
        <v>62946</v>
      </c>
      <c r="F51" s="41">
        <v>39129</v>
      </c>
      <c r="G51" s="41">
        <v>19234</v>
      </c>
      <c r="H51" s="41">
        <v>1399</v>
      </c>
      <c r="I51" s="40">
        <f t="shared" si="6"/>
        <v>59762</v>
      </c>
      <c r="J51" s="14">
        <f t="shared" si="0"/>
        <v>122708</v>
      </c>
      <c r="M51" s="39"/>
      <c r="N51" s="39"/>
      <c r="O51" s="39"/>
      <c r="P51" s="39"/>
    </row>
    <row r="52" spans="1:16" ht="19.5" customHeight="1" hidden="1">
      <c r="A52" s="24">
        <v>99.1199999999999</v>
      </c>
      <c r="B52" s="41">
        <v>41383</v>
      </c>
      <c r="C52" s="41">
        <v>9425</v>
      </c>
      <c r="D52" s="41">
        <v>1449</v>
      </c>
      <c r="E52" s="40">
        <f t="shared" si="5"/>
        <v>52257</v>
      </c>
      <c r="F52" s="41">
        <v>39862</v>
      </c>
      <c r="G52" s="41">
        <v>11291</v>
      </c>
      <c r="H52" s="41">
        <v>1394</v>
      </c>
      <c r="I52" s="40">
        <f t="shared" si="6"/>
        <v>52547</v>
      </c>
      <c r="J52" s="14">
        <f t="shared" si="0"/>
        <v>104804</v>
      </c>
      <c r="M52" s="39"/>
      <c r="N52" s="39"/>
      <c r="O52" s="39"/>
      <c r="P52" s="39"/>
    </row>
    <row r="53" spans="1:16" s="47" customFormat="1" ht="23.25" customHeight="1">
      <c r="A53" s="45" t="s">
        <v>33</v>
      </c>
      <c r="B53" s="46">
        <f aca="true" t="shared" si="7" ref="B53:J53">SUM(B54:B65)</f>
        <v>525512</v>
      </c>
      <c r="C53" s="46">
        <f t="shared" si="7"/>
        <v>194782</v>
      </c>
      <c r="D53" s="46">
        <f t="shared" si="7"/>
        <v>15026</v>
      </c>
      <c r="E53" s="46">
        <f t="shared" si="7"/>
        <v>735320</v>
      </c>
      <c r="F53" s="46">
        <f t="shared" si="7"/>
        <v>524843</v>
      </c>
      <c r="G53" s="46">
        <f t="shared" si="7"/>
        <v>199840</v>
      </c>
      <c r="H53" s="46">
        <f t="shared" si="7"/>
        <v>14933</v>
      </c>
      <c r="I53" s="46">
        <f t="shared" si="7"/>
        <v>739616</v>
      </c>
      <c r="J53" s="18">
        <f t="shared" si="7"/>
        <v>1474936</v>
      </c>
      <c r="M53" s="48"/>
      <c r="N53" s="48"/>
      <c r="O53" s="48"/>
      <c r="P53" s="48"/>
    </row>
    <row r="54" spans="1:16" s="53" customFormat="1" ht="22.5" customHeight="1" hidden="1">
      <c r="A54" s="49">
        <v>100.01</v>
      </c>
      <c r="B54" s="50">
        <v>41121</v>
      </c>
      <c r="C54" s="50">
        <v>4949</v>
      </c>
      <c r="D54" s="50">
        <v>687</v>
      </c>
      <c r="E54" s="51">
        <f t="shared" si="5"/>
        <v>46757</v>
      </c>
      <c r="F54" s="50">
        <v>33439</v>
      </c>
      <c r="G54" s="50">
        <v>6391</v>
      </c>
      <c r="H54" s="50">
        <v>668</v>
      </c>
      <c r="I54" s="51">
        <f t="shared" si="6"/>
        <v>40498</v>
      </c>
      <c r="J54" s="52">
        <f t="shared" si="0"/>
        <v>87255</v>
      </c>
      <c r="M54" s="54"/>
      <c r="N54" s="54"/>
      <c r="O54" s="54"/>
      <c r="P54" s="54"/>
    </row>
    <row r="55" spans="1:16" s="53" customFormat="1" ht="19.5" customHeight="1" hidden="1">
      <c r="A55" s="49">
        <v>100.02</v>
      </c>
      <c r="B55" s="50">
        <v>33449</v>
      </c>
      <c r="C55" s="50">
        <v>6543</v>
      </c>
      <c r="D55" s="50">
        <v>711</v>
      </c>
      <c r="E55" s="51">
        <f t="shared" si="5"/>
        <v>40703</v>
      </c>
      <c r="F55" s="50">
        <v>44741</v>
      </c>
      <c r="G55" s="50">
        <v>6828</v>
      </c>
      <c r="H55" s="50">
        <v>754</v>
      </c>
      <c r="I55" s="51">
        <v>52323</v>
      </c>
      <c r="J55" s="52">
        <f t="shared" si="0"/>
        <v>93026</v>
      </c>
      <c r="M55" s="54"/>
      <c r="N55" s="54"/>
      <c r="O55" s="54"/>
      <c r="P55" s="54"/>
    </row>
    <row r="56" spans="1:16" s="53" customFormat="1" ht="19.5" customHeight="1" hidden="1">
      <c r="A56" s="49">
        <v>100.03</v>
      </c>
      <c r="B56" s="50">
        <v>37201</v>
      </c>
      <c r="C56" s="50">
        <v>15740</v>
      </c>
      <c r="D56" s="50">
        <v>984</v>
      </c>
      <c r="E56" s="51">
        <f t="shared" si="5"/>
        <v>53925</v>
      </c>
      <c r="F56" s="50">
        <v>34587</v>
      </c>
      <c r="G56" s="50">
        <v>11469</v>
      </c>
      <c r="H56" s="50">
        <v>981</v>
      </c>
      <c r="I56" s="51">
        <f t="shared" si="6"/>
        <v>47037</v>
      </c>
      <c r="J56" s="52">
        <f t="shared" si="0"/>
        <v>100962</v>
      </c>
      <c r="M56" s="54"/>
      <c r="N56" s="54"/>
      <c r="O56" s="54"/>
      <c r="P56" s="54"/>
    </row>
    <row r="57" spans="1:16" s="53" customFormat="1" ht="19.5" customHeight="1" hidden="1">
      <c r="A57" s="49">
        <v>100.04</v>
      </c>
      <c r="B57" s="50">
        <v>43279</v>
      </c>
      <c r="C57" s="50">
        <v>26497</v>
      </c>
      <c r="D57" s="50">
        <v>1535</v>
      </c>
      <c r="E57" s="51">
        <f t="shared" si="5"/>
        <v>71311</v>
      </c>
      <c r="F57" s="50">
        <v>44050</v>
      </c>
      <c r="G57" s="50">
        <v>26363</v>
      </c>
      <c r="H57" s="50">
        <v>1485</v>
      </c>
      <c r="I57" s="51">
        <f t="shared" si="6"/>
        <v>71898</v>
      </c>
      <c r="J57" s="52">
        <f t="shared" si="0"/>
        <v>143209</v>
      </c>
      <c r="M57" s="54"/>
      <c r="N57" s="54"/>
      <c r="O57" s="54"/>
      <c r="P57" s="54"/>
    </row>
    <row r="58" spans="1:16" s="53" customFormat="1" ht="19.5" customHeight="1" hidden="1">
      <c r="A58" s="49">
        <v>100.05</v>
      </c>
      <c r="B58" s="50">
        <v>44278</v>
      </c>
      <c r="C58" s="50">
        <v>17494</v>
      </c>
      <c r="D58" s="50">
        <v>1105</v>
      </c>
      <c r="E58" s="51">
        <f t="shared" si="5"/>
        <v>62877</v>
      </c>
      <c r="F58" s="50">
        <v>45526</v>
      </c>
      <c r="G58" s="50">
        <v>19082</v>
      </c>
      <c r="H58" s="50">
        <v>1154</v>
      </c>
      <c r="I58" s="51">
        <f t="shared" si="6"/>
        <v>65762</v>
      </c>
      <c r="J58" s="52">
        <f t="shared" si="0"/>
        <v>128639</v>
      </c>
      <c r="M58" s="54"/>
      <c r="N58" s="54"/>
      <c r="O58" s="54"/>
      <c r="P58" s="54"/>
    </row>
    <row r="59" spans="1:16" s="53" customFormat="1" ht="19.5" customHeight="1" hidden="1">
      <c r="A59" s="49">
        <v>100.06</v>
      </c>
      <c r="B59" s="50">
        <v>47983</v>
      </c>
      <c r="C59" s="50">
        <v>9572</v>
      </c>
      <c r="D59" s="50">
        <v>1176</v>
      </c>
      <c r="E59" s="51">
        <f t="shared" si="5"/>
        <v>58731</v>
      </c>
      <c r="F59" s="50">
        <v>48820</v>
      </c>
      <c r="G59" s="50">
        <v>11817</v>
      </c>
      <c r="H59" s="50">
        <v>1169</v>
      </c>
      <c r="I59" s="51">
        <f t="shared" si="6"/>
        <v>61806</v>
      </c>
      <c r="J59" s="52">
        <f t="shared" si="0"/>
        <v>120537</v>
      </c>
      <c r="M59" s="54"/>
      <c r="N59" s="54"/>
      <c r="O59" s="54"/>
      <c r="P59" s="54"/>
    </row>
    <row r="60" spans="1:16" s="53" customFormat="1" ht="19.5" customHeight="1" hidden="1">
      <c r="A60" s="49">
        <v>100.07</v>
      </c>
      <c r="B60" s="50">
        <v>52583</v>
      </c>
      <c r="C60" s="50">
        <v>13136</v>
      </c>
      <c r="D60" s="50">
        <v>888</v>
      </c>
      <c r="E60" s="51">
        <f t="shared" si="5"/>
        <v>66607</v>
      </c>
      <c r="F60" s="50">
        <v>53049</v>
      </c>
      <c r="G60" s="50">
        <v>13560</v>
      </c>
      <c r="H60" s="50">
        <v>868</v>
      </c>
      <c r="I60" s="51">
        <v>67477</v>
      </c>
      <c r="J60" s="52">
        <v>134084</v>
      </c>
      <c r="M60" s="54"/>
      <c r="N60" s="54"/>
      <c r="O60" s="54"/>
      <c r="P60" s="54"/>
    </row>
    <row r="61" spans="1:16" s="53" customFormat="1" ht="19.5" customHeight="1" hidden="1">
      <c r="A61" s="49">
        <v>100.08</v>
      </c>
      <c r="B61" s="50">
        <v>47302</v>
      </c>
      <c r="C61" s="50">
        <v>11710</v>
      </c>
      <c r="D61" s="50">
        <v>865</v>
      </c>
      <c r="E61" s="51">
        <f t="shared" si="5"/>
        <v>59877</v>
      </c>
      <c r="F61" s="50">
        <v>45161</v>
      </c>
      <c r="G61" s="50">
        <v>13458</v>
      </c>
      <c r="H61" s="55">
        <v>905</v>
      </c>
      <c r="I61" s="51">
        <v>59524</v>
      </c>
      <c r="J61" s="52">
        <v>119401</v>
      </c>
      <c r="M61" s="54"/>
      <c r="N61" s="54"/>
      <c r="O61" s="54"/>
      <c r="P61" s="54"/>
    </row>
    <row r="62" spans="1:16" s="53" customFormat="1" ht="19.5" customHeight="1" hidden="1">
      <c r="A62" s="49">
        <v>100.09</v>
      </c>
      <c r="B62" s="50">
        <v>49908</v>
      </c>
      <c r="C62" s="50">
        <v>11806</v>
      </c>
      <c r="D62" s="50">
        <v>1333</v>
      </c>
      <c r="E62" s="51">
        <f t="shared" si="5"/>
        <v>63047</v>
      </c>
      <c r="F62" s="50">
        <v>48184</v>
      </c>
      <c r="G62" s="50">
        <v>11018</v>
      </c>
      <c r="H62" s="50">
        <v>1259</v>
      </c>
      <c r="I62" s="51">
        <v>60461</v>
      </c>
      <c r="J62" s="52">
        <v>123508</v>
      </c>
      <c r="M62" s="54"/>
      <c r="N62" s="54"/>
      <c r="O62" s="54"/>
      <c r="P62" s="54"/>
    </row>
    <row r="63" spans="1:16" s="53" customFormat="1" ht="19.5" customHeight="1" hidden="1">
      <c r="A63" s="56" t="s">
        <v>34</v>
      </c>
      <c r="B63" s="50">
        <v>47468</v>
      </c>
      <c r="C63" s="50">
        <v>24654</v>
      </c>
      <c r="D63" s="50">
        <v>2275</v>
      </c>
      <c r="E63" s="51">
        <f t="shared" si="5"/>
        <v>74397</v>
      </c>
      <c r="F63" s="50">
        <v>49509</v>
      </c>
      <c r="G63" s="50">
        <v>23946</v>
      </c>
      <c r="H63" s="50">
        <v>2346</v>
      </c>
      <c r="I63" s="51">
        <v>75801</v>
      </c>
      <c r="J63" s="52">
        <v>150198</v>
      </c>
      <c r="M63" s="54"/>
      <c r="N63" s="54"/>
      <c r="O63" s="54"/>
      <c r="P63" s="54"/>
    </row>
    <row r="64" spans="1:16" s="53" customFormat="1" ht="19.5" customHeight="1" hidden="1">
      <c r="A64" s="49">
        <v>100.11</v>
      </c>
      <c r="B64" s="50">
        <v>42269</v>
      </c>
      <c r="C64" s="50">
        <v>34301</v>
      </c>
      <c r="D64" s="50">
        <v>1710</v>
      </c>
      <c r="E64" s="51">
        <f t="shared" si="5"/>
        <v>78280</v>
      </c>
      <c r="F64" s="50">
        <v>39738</v>
      </c>
      <c r="G64" s="50">
        <v>35412</v>
      </c>
      <c r="H64" s="50">
        <v>1555</v>
      </c>
      <c r="I64" s="51">
        <f t="shared" si="6"/>
        <v>76705</v>
      </c>
      <c r="J64" s="52">
        <f t="shared" si="0"/>
        <v>154985</v>
      </c>
      <c r="M64" s="54"/>
      <c r="N64" s="54"/>
      <c r="O64" s="54"/>
      <c r="P64" s="54"/>
    </row>
    <row r="65" spans="1:16" s="53" customFormat="1" ht="19.5" customHeight="1" hidden="1">
      <c r="A65" s="49">
        <v>100.12</v>
      </c>
      <c r="B65" s="50">
        <v>38671</v>
      </c>
      <c r="C65" s="50">
        <v>18380</v>
      </c>
      <c r="D65" s="50">
        <v>1757</v>
      </c>
      <c r="E65" s="51">
        <f t="shared" si="5"/>
        <v>58808</v>
      </c>
      <c r="F65" s="50">
        <v>38039</v>
      </c>
      <c r="G65" s="50">
        <v>20496</v>
      </c>
      <c r="H65" s="50">
        <v>1789</v>
      </c>
      <c r="I65" s="51">
        <f t="shared" si="6"/>
        <v>60324</v>
      </c>
      <c r="J65" s="52">
        <f t="shared" si="0"/>
        <v>119132</v>
      </c>
      <c r="M65" s="54"/>
      <c r="N65" s="54"/>
      <c r="O65" s="54"/>
      <c r="P65" s="54"/>
    </row>
    <row r="66" spans="1:16" s="68" customFormat="1" ht="21.75" customHeight="1">
      <c r="A66" s="64" t="s">
        <v>36</v>
      </c>
      <c r="B66" s="65">
        <f>SUM(B67:B78)</f>
        <v>513097</v>
      </c>
      <c r="C66" s="65">
        <f aca="true" t="shared" si="8" ref="C66:J66">SUM(C67:C78)</f>
        <v>193096</v>
      </c>
      <c r="D66" s="65">
        <f t="shared" si="8"/>
        <v>15865</v>
      </c>
      <c r="E66" s="65">
        <f t="shared" si="8"/>
        <v>722058</v>
      </c>
      <c r="F66" s="65">
        <f t="shared" si="8"/>
        <v>506370</v>
      </c>
      <c r="G66" s="65">
        <f t="shared" si="8"/>
        <v>213865</v>
      </c>
      <c r="H66" s="65">
        <f t="shared" si="8"/>
        <v>15852</v>
      </c>
      <c r="I66" s="65">
        <f t="shared" si="8"/>
        <v>736087</v>
      </c>
      <c r="J66" s="66">
        <f t="shared" si="8"/>
        <v>1458145</v>
      </c>
      <c r="M66" s="67"/>
      <c r="N66" s="67"/>
      <c r="O66" s="67"/>
      <c r="P66" s="67"/>
    </row>
    <row r="67" spans="1:16" s="72" customFormat="1" ht="19.5" customHeight="1" hidden="1">
      <c r="A67" s="80" t="s">
        <v>39</v>
      </c>
      <c r="B67" s="69">
        <v>41773</v>
      </c>
      <c r="C67" s="69">
        <v>6912</v>
      </c>
      <c r="D67" s="69">
        <v>926</v>
      </c>
      <c r="E67" s="70">
        <f>SUM(B67:D67)</f>
        <v>49611</v>
      </c>
      <c r="F67" s="69">
        <v>41626</v>
      </c>
      <c r="G67" s="69">
        <v>10815</v>
      </c>
      <c r="H67" s="69">
        <v>936</v>
      </c>
      <c r="I67" s="70">
        <f>SUM(F67:H67)</f>
        <v>53377</v>
      </c>
      <c r="J67" s="71">
        <f>E67+I67</f>
        <v>102988</v>
      </c>
      <c r="M67" s="73"/>
      <c r="N67" s="73"/>
      <c r="O67" s="73"/>
      <c r="P67" s="73"/>
    </row>
    <row r="68" spans="1:16" s="72" customFormat="1" ht="19.5" customHeight="1" hidden="1">
      <c r="A68" s="80" t="s">
        <v>40</v>
      </c>
      <c r="B68" s="69">
        <v>37988</v>
      </c>
      <c r="C68" s="69">
        <v>8858</v>
      </c>
      <c r="D68" s="69">
        <v>873</v>
      </c>
      <c r="E68" s="70">
        <f aca="true" t="shared" si="9" ref="E68:E78">SUM(B68:D68)</f>
        <v>47719</v>
      </c>
      <c r="F68" s="69">
        <v>39812</v>
      </c>
      <c r="G68" s="69">
        <v>7181</v>
      </c>
      <c r="H68" s="69">
        <v>903</v>
      </c>
      <c r="I68" s="70">
        <f aca="true" t="shared" si="10" ref="I68:I78">SUM(F68:H68)</f>
        <v>47896</v>
      </c>
      <c r="J68" s="71">
        <f aca="true" t="shared" si="11" ref="J68:J78">E68+I68</f>
        <v>95615</v>
      </c>
      <c r="M68" s="73"/>
      <c r="N68" s="73"/>
      <c r="O68" s="73"/>
      <c r="P68" s="73"/>
    </row>
    <row r="69" spans="1:16" s="72" customFormat="1" ht="19.5" customHeight="1" hidden="1">
      <c r="A69" s="80" t="s">
        <v>41</v>
      </c>
      <c r="B69" s="69">
        <v>40379</v>
      </c>
      <c r="C69" s="69">
        <v>19607</v>
      </c>
      <c r="D69" s="69">
        <v>1518</v>
      </c>
      <c r="E69" s="70">
        <f t="shared" si="9"/>
        <v>61504</v>
      </c>
      <c r="F69" s="69">
        <v>39010</v>
      </c>
      <c r="G69" s="69">
        <v>18700</v>
      </c>
      <c r="H69" s="70">
        <v>1515</v>
      </c>
      <c r="I69" s="70">
        <f>SUM(F69:H69)</f>
        <v>59225</v>
      </c>
      <c r="J69" s="71">
        <f t="shared" si="11"/>
        <v>120729</v>
      </c>
      <c r="M69" s="73"/>
      <c r="N69" s="73"/>
      <c r="O69" s="73"/>
      <c r="P69" s="73"/>
    </row>
    <row r="70" spans="1:16" s="72" customFormat="1" ht="19.5" customHeight="1" hidden="1">
      <c r="A70" s="80" t="s">
        <v>42</v>
      </c>
      <c r="B70" s="69">
        <v>43250</v>
      </c>
      <c r="C70" s="69">
        <v>32735</v>
      </c>
      <c r="D70" s="69">
        <v>1686</v>
      </c>
      <c r="E70" s="70">
        <f t="shared" si="9"/>
        <v>77671</v>
      </c>
      <c r="F70" s="69">
        <v>42813</v>
      </c>
      <c r="G70" s="69">
        <v>31366</v>
      </c>
      <c r="H70" s="69">
        <v>1595</v>
      </c>
      <c r="I70" s="70">
        <f t="shared" si="10"/>
        <v>75774</v>
      </c>
      <c r="J70" s="71">
        <f t="shared" si="11"/>
        <v>153445</v>
      </c>
      <c r="M70" s="73"/>
      <c r="N70" s="73"/>
      <c r="O70" s="73"/>
      <c r="P70" s="73"/>
    </row>
    <row r="71" spans="1:16" s="72" customFormat="1" ht="19.5" customHeight="1" hidden="1">
      <c r="A71" s="80" t="s">
        <v>43</v>
      </c>
      <c r="B71" s="69">
        <v>42220</v>
      </c>
      <c r="C71" s="69">
        <v>20673</v>
      </c>
      <c r="D71" s="69">
        <v>1350</v>
      </c>
      <c r="E71" s="70">
        <f t="shared" si="9"/>
        <v>64243</v>
      </c>
      <c r="F71" s="69">
        <v>42633</v>
      </c>
      <c r="G71" s="69">
        <v>26968</v>
      </c>
      <c r="H71" s="69">
        <v>1498</v>
      </c>
      <c r="I71" s="70">
        <f t="shared" si="10"/>
        <v>71099</v>
      </c>
      <c r="J71" s="71">
        <f t="shared" si="11"/>
        <v>135342</v>
      </c>
      <c r="M71" s="73"/>
      <c r="N71" s="73"/>
      <c r="O71" s="73"/>
      <c r="P71" s="73"/>
    </row>
    <row r="72" spans="1:16" s="72" customFormat="1" ht="19.5" customHeight="1" hidden="1">
      <c r="A72" s="80" t="s">
        <v>44</v>
      </c>
      <c r="B72" s="69">
        <v>43267</v>
      </c>
      <c r="C72" s="69">
        <v>14515</v>
      </c>
      <c r="D72" s="69">
        <v>1043</v>
      </c>
      <c r="E72" s="70">
        <f t="shared" si="9"/>
        <v>58825</v>
      </c>
      <c r="F72" s="69">
        <v>43113</v>
      </c>
      <c r="G72" s="69">
        <v>16609</v>
      </c>
      <c r="H72" s="69">
        <v>1017</v>
      </c>
      <c r="I72" s="70">
        <f t="shared" si="10"/>
        <v>60739</v>
      </c>
      <c r="J72" s="71">
        <f t="shared" si="11"/>
        <v>119564</v>
      </c>
      <c r="M72" s="73"/>
      <c r="N72" s="73"/>
      <c r="O72" s="73"/>
      <c r="P72" s="73"/>
    </row>
    <row r="73" spans="1:16" s="72" customFormat="1" ht="19.5" customHeight="1" hidden="1">
      <c r="A73" s="80" t="s">
        <v>45</v>
      </c>
      <c r="B73" s="69">
        <v>50094</v>
      </c>
      <c r="C73" s="69">
        <v>15528</v>
      </c>
      <c r="D73" s="69">
        <v>1046</v>
      </c>
      <c r="E73" s="70">
        <f t="shared" si="9"/>
        <v>66668</v>
      </c>
      <c r="F73" s="69">
        <v>50187</v>
      </c>
      <c r="G73" s="69">
        <v>17825</v>
      </c>
      <c r="H73" s="69">
        <v>994</v>
      </c>
      <c r="I73" s="70">
        <f t="shared" si="10"/>
        <v>69006</v>
      </c>
      <c r="J73" s="71">
        <f t="shared" si="11"/>
        <v>135674</v>
      </c>
      <c r="M73" s="73"/>
      <c r="N73" s="73"/>
      <c r="O73" s="73"/>
      <c r="P73" s="73"/>
    </row>
    <row r="74" spans="1:16" s="72" customFormat="1" ht="19.5" customHeight="1" hidden="1">
      <c r="A74" s="80" t="s">
        <v>46</v>
      </c>
      <c r="B74" s="69">
        <v>44709</v>
      </c>
      <c r="C74" s="69">
        <v>11977</v>
      </c>
      <c r="D74" s="69">
        <v>960</v>
      </c>
      <c r="E74" s="70">
        <f t="shared" si="9"/>
        <v>57646</v>
      </c>
      <c r="F74" s="69">
        <v>41212</v>
      </c>
      <c r="G74" s="69">
        <v>16080</v>
      </c>
      <c r="H74" s="69">
        <v>972</v>
      </c>
      <c r="I74" s="70">
        <f t="shared" si="10"/>
        <v>58264</v>
      </c>
      <c r="J74" s="71">
        <f>E74+I74</f>
        <v>115910</v>
      </c>
      <c r="M74" s="73"/>
      <c r="N74" s="73"/>
      <c r="O74" s="73"/>
      <c r="P74" s="73"/>
    </row>
    <row r="75" spans="1:16" s="72" customFormat="1" ht="19.5" customHeight="1" hidden="1">
      <c r="A75" s="80" t="s">
        <v>47</v>
      </c>
      <c r="B75" s="69">
        <v>44304</v>
      </c>
      <c r="C75" s="69">
        <v>11222</v>
      </c>
      <c r="D75" s="69">
        <v>1221</v>
      </c>
      <c r="E75" s="70">
        <f t="shared" si="9"/>
        <v>56747</v>
      </c>
      <c r="F75" s="69">
        <v>39248</v>
      </c>
      <c r="G75" s="69">
        <v>10468</v>
      </c>
      <c r="H75" s="69">
        <v>1137</v>
      </c>
      <c r="I75" s="70">
        <f t="shared" si="10"/>
        <v>50853</v>
      </c>
      <c r="J75" s="71">
        <f t="shared" si="11"/>
        <v>107600</v>
      </c>
      <c r="M75" s="73"/>
      <c r="N75" s="73"/>
      <c r="O75" s="73"/>
      <c r="P75" s="73"/>
    </row>
    <row r="76" spans="1:16" s="72" customFormat="1" ht="19.5" customHeight="1" hidden="1">
      <c r="A76" s="80" t="s">
        <v>48</v>
      </c>
      <c r="B76" s="69">
        <v>43136</v>
      </c>
      <c r="C76" s="69">
        <v>21765</v>
      </c>
      <c r="D76" s="69">
        <v>1692</v>
      </c>
      <c r="E76" s="70">
        <f>SUM(B76:D76)</f>
        <v>66593</v>
      </c>
      <c r="F76" s="69">
        <v>47650</v>
      </c>
      <c r="G76" s="69">
        <v>22903</v>
      </c>
      <c r="H76" s="69">
        <v>1759</v>
      </c>
      <c r="I76" s="70">
        <f t="shared" si="10"/>
        <v>72312</v>
      </c>
      <c r="J76" s="71">
        <f t="shared" si="11"/>
        <v>138905</v>
      </c>
      <c r="M76" s="73"/>
      <c r="N76" s="73"/>
      <c r="O76" s="73"/>
      <c r="P76" s="73"/>
    </row>
    <row r="77" spans="1:16" s="72" customFormat="1" ht="19.5" customHeight="1" hidden="1">
      <c r="A77" s="80" t="s">
        <v>49</v>
      </c>
      <c r="B77" s="69">
        <f>41779+7</f>
        <v>41786</v>
      </c>
      <c r="C77" s="69">
        <f>14997+591</f>
        <v>15588</v>
      </c>
      <c r="D77" s="69">
        <v>1799</v>
      </c>
      <c r="E77" s="70">
        <f t="shared" si="9"/>
        <v>59173</v>
      </c>
      <c r="F77" s="69">
        <f>40404+5</f>
        <v>40409</v>
      </c>
      <c r="G77" s="69">
        <f>18739+604</f>
        <v>19343</v>
      </c>
      <c r="H77" s="69">
        <v>1850</v>
      </c>
      <c r="I77" s="70">
        <f t="shared" si="10"/>
        <v>61602</v>
      </c>
      <c r="J77" s="71">
        <f t="shared" si="11"/>
        <v>120775</v>
      </c>
      <c r="M77" s="73"/>
      <c r="N77" s="73"/>
      <c r="O77" s="73"/>
      <c r="P77" s="73"/>
    </row>
    <row r="78" spans="1:16" s="72" customFormat="1" ht="19.5" customHeight="1" hidden="1">
      <c r="A78" s="80" t="s">
        <v>50</v>
      </c>
      <c r="B78" s="69">
        <v>40191</v>
      </c>
      <c r="C78" s="69">
        <v>13716</v>
      </c>
      <c r="D78" s="69">
        <v>1751</v>
      </c>
      <c r="E78" s="70">
        <f t="shared" si="9"/>
        <v>55658</v>
      </c>
      <c r="F78" s="69">
        <v>38657</v>
      </c>
      <c r="G78" s="69">
        <v>15607</v>
      </c>
      <c r="H78" s="69">
        <v>1676</v>
      </c>
      <c r="I78" s="70">
        <f t="shared" si="10"/>
        <v>55940</v>
      </c>
      <c r="J78" s="71">
        <f t="shared" si="11"/>
        <v>111598</v>
      </c>
      <c r="M78" s="73"/>
      <c r="N78" s="73"/>
      <c r="O78" s="73"/>
      <c r="P78" s="73"/>
    </row>
    <row r="79" spans="1:16" s="68" customFormat="1" ht="21.75" customHeight="1">
      <c r="A79" s="64" t="s">
        <v>38</v>
      </c>
      <c r="B79" s="65">
        <f>SUM(B80:B91)</f>
        <v>499977</v>
      </c>
      <c r="C79" s="65">
        <f aca="true" t="shared" si="12" ref="C79:J79">SUM(C80:C91)</f>
        <v>154337</v>
      </c>
      <c r="D79" s="65">
        <f t="shared" si="12"/>
        <v>16923</v>
      </c>
      <c r="E79" s="65">
        <f t="shared" si="12"/>
        <v>671237</v>
      </c>
      <c r="F79" s="65">
        <f t="shared" si="12"/>
        <v>490182</v>
      </c>
      <c r="G79" s="65">
        <f t="shared" si="12"/>
        <v>178710</v>
      </c>
      <c r="H79" s="65">
        <f t="shared" si="12"/>
        <v>16625</v>
      </c>
      <c r="I79" s="65">
        <f t="shared" si="12"/>
        <v>685517</v>
      </c>
      <c r="J79" s="66">
        <f t="shared" si="12"/>
        <v>1356754</v>
      </c>
      <c r="M79" s="67"/>
      <c r="N79" s="67"/>
      <c r="O79" s="67"/>
      <c r="P79" s="67"/>
    </row>
    <row r="80" spans="1:16" s="76" customFormat="1" ht="19.5" customHeight="1" hidden="1">
      <c r="A80" s="80" t="s">
        <v>39</v>
      </c>
      <c r="B80" s="75">
        <v>38655</v>
      </c>
      <c r="C80" s="75">
        <v>6589</v>
      </c>
      <c r="D80" s="75">
        <v>1013</v>
      </c>
      <c r="E80" s="75">
        <f>SUM(B80:D80)</f>
        <v>46257</v>
      </c>
      <c r="F80" s="75">
        <v>36862</v>
      </c>
      <c r="G80" s="75">
        <v>9193</v>
      </c>
      <c r="H80" s="75">
        <v>1007</v>
      </c>
      <c r="I80" s="75">
        <f>SUM(F80:H80)</f>
        <v>47062</v>
      </c>
      <c r="J80" s="75">
        <f>E80+I80</f>
        <v>93319</v>
      </c>
      <c r="M80" s="77"/>
      <c r="N80" s="77"/>
      <c r="O80" s="77"/>
      <c r="P80" s="77"/>
    </row>
    <row r="81" spans="1:16" s="76" customFormat="1" ht="19.5" customHeight="1" hidden="1">
      <c r="A81" s="80" t="s">
        <v>40</v>
      </c>
      <c r="B81" s="75">
        <v>38773</v>
      </c>
      <c r="C81" s="75">
        <v>9541</v>
      </c>
      <c r="D81" s="75">
        <v>858</v>
      </c>
      <c r="E81" s="78">
        <f aca="true" t="shared" si="13" ref="E81:E88">SUM(B81:D81)</f>
        <v>49172</v>
      </c>
      <c r="F81" s="75">
        <v>43126</v>
      </c>
      <c r="G81" s="75">
        <v>10416</v>
      </c>
      <c r="H81" s="75">
        <v>884</v>
      </c>
      <c r="I81" s="78">
        <f>SUM(F81:H81)</f>
        <v>54426</v>
      </c>
      <c r="J81" s="79">
        <f aca="true" t="shared" si="14" ref="J81:J86">E81+I81</f>
        <v>103598</v>
      </c>
      <c r="M81" s="77"/>
      <c r="N81" s="77"/>
      <c r="O81" s="77"/>
      <c r="P81" s="77"/>
    </row>
    <row r="82" spans="1:16" s="62" customFormat="1" ht="19.5" customHeight="1" hidden="1">
      <c r="A82" s="80" t="s">
        <v>41</v>
      </c>
      <c r="B82" s="75">
        <v>44772</v>
      </c>
      <c r="C82" s="75">
        <v>13185</v>
      </c>
      <c r="D82" s="75">
        <v>1500</v>
      </c>
      <c r="E82" s="78">
        <f t="shared" si="13"/>
        <v>59457</v>
      </c>
      <c r="F82" s="75">
        <v>40022</v>
      </c>
      <c r="G82" s="75">
        <v>12228</v>
      </c>
      <c r="H82" s="78">
        <v>1468</v>
      </c>
      <c r="I82" s="78">
        <f>SUM(F82:H82)</f>
        <v>53718</v>
      </c>
      <c r="J82" s="79">
        <f t="shared" si="14"/>
        <v>113175</v>
      </c>
      <c r="M82" s="63"/>
      <c r="N82" s="63"/>
      <c r="O82" s="63"/>
      <c r="P82" s="63"/>
    </row>
    <row r="83" spans="1:16" s="62" customFormat="1" ht="19.5" customHeight="1" hidden="1">
      <c r="A83" s="80" t="s">
        <v>42</v>
      </c>
      <c r="B83" s="75">
        <v>41293</v>
      </c>
      <c r="C83" s="75">
        <v>17866</v>
      </c>
      <c r="D83" s="75">
        <v>1743</v>
      </c>
      <c r="E83" s="78">
        <f t="shared" si="13"/>
        <v>60902</v>
      </c>
      <c r="F83" s="75">
        <v>38998</v>
      </c>
      <c r="G83" s="75">
        <v>21600</v>
      </c>
      <c r="H83" s="75">
        <v>1695</v>
      </c>
      <c r="I83" s="78">
        <f aca="true" t="shared" si="15" ref="I83:I91">SUM(F83:H83)</f>
        <v>62293</v>
      </c>
      <c r="J83" s="79">
        <f t="shared" si="14"/>
        <v>123195</v>
      </c>
      <c r="M83" s="63"/>
      <c r="N83" s="63"/>
      <c r="O83" s="63"/>
      <c r="P83" s="63"/>
    </row>
    <row r="84" spans="1:16" s="62" customFormat="1" ht="19.5" customHeight="1" hidden="1">
      <c r="A84" s="80" t="s">
        <v>43</v>
      </c>
      <c r="B84" s="75">
        <v>35300</v>
      </c>
      <c r="C84" s="75">
        <v>13852</v>
      </c>
      <c r="D84" s="75">
        <v>1350</v>
      </c>
      <c r="E84" s="78">
        <f t="shared" si="13"/>
        <v>50502</v>
      </c>
      <c r="F84" s="75">
        <v>36510</v>
      </c>
      <c r="G84" s="75">
        <v>18913</v>
      </c>
      <c r="H84" s="75">
        <v>1427</v>
      </c>
      <c r="I84" s="78">
        <f t="shared" si="15"/>
        <v>56850</v>
      </c>
      <c r="J84" s="79">
        <f t="shared" si="14"/>
        <v>107352</v>
      </c>
      <c r="M84" s="63"/>
      <c r="N84" s="63"/>
      <c r="O84" s="63"/>
      <c r="P84" s="63"/>
    </row>
    <row r="85" spans="1:16" s="62" customFormat="1" ht="19.5" customHeight="1" hidden="1">
      <c r="A85" s="80" t="s">
        <v>44</v>
      </c>
      <c r="B85" s="75">
        <v>40678</v>
      </c>
      <c r="C85" s="75">
        <v>11461</v>
      </c>
      <c r="D85" s="75">
        <v>1132</v>
      </c>
      <c r="E85" s="78">
        <f t="shared" si="13"/>
        <v>53271</v>
      </c>
      <c r="F85" s="75">
        <v>41150</v>
      </c>
      <c r="G85" s="75">
        <v>14023</v>
      </c>
      <c r="H85" s="75">
        <v>1125</v>
      </c>
      <c r="I85" s="78">
        <f t="shared" si="15"/>
        <v>56298</v>
      </c>
      <c r="J85" s="79">
        <f t="shared" si="14"/>
        <v>109569</v>
      </c>
      <c r="M85" s="63"/>
      <c r="N85" s="63"/>
      <c r="O85" s="63"/>
      <c r="P85" s="63"/>
    </row>
    <row r="86" spans="1:16" s="62" customFormat="1" ht="19.5" customHeight="1" hidden="1">
      <c r="A86" s="80" t="s">
        <v>45</v>
      </c>
      <c r="B86" s="75">
        <v>44934</v>
      </c>
      <c r="C86" s="75">
        <v>11606</v>
      </c>
      <c r="D86" s="75">
        <v>819</v>
      </c>
      <c r="E86" s="78">
        <f t="shared" si="13"/>
        <v>57359</v>
      </c>
      <c r="F86" s="75">
        <v>45224</v>
      </c>
      <c r="G86" s="75">
        <v>13549</v>
      </c>
      <c r="H86" s="75">
        <v>818</v>
      </c>
      <c r="I86" s="78">
        <f t="shared" si="15"/>
        <v>59591</v>
      </c>
      <c r="J86" s="79">
        <f t="shared" si="14"/>
        <v>116950</v>
      </c>
      <c r="M86" s="63"/>
      <c r="N86" s="63"/>
      <c r="O86" s="63"/>
      <c r="P86" s="63"/>
    </row>
    <row r="87" spans="1:16" s="62" customFormat="1" ht="19.5" customHeight="1" hidden="1">
      <c r="A87" s="80" t="s">
        <v>46</v>
      </c>
      <c r="B87" s="75">
        <v>44551</v>
      </c>
      <c r="C87" s="75">
        <v>13262</v>
      </c>
      <c r="D87" s="75">
        <v>1130</v>
      </c>
      <c r="E87" s="78">
        <f t="shared" si="13"/>
        <v>58943</v>
      </c>
      <c r="F87" s="75">
        <v>41533</v>
      </c>
      <c r="G87" s="75">
        <v>16055</v>
      </c>
      <c r="H87" s="75">
        <v>1128</v>
      </c>
      <c r="I87" s="78">
        <f t="shared" si="15"/>
        <v>58716</v>
      </c>
      <c r="J87" s="79">
        <f>E87+I87</f>
        <v>117659</v>
      </c>
      <c r="M87" s="63"/>
      <c r="N87" s="63"/>
      <c r="O87" s="63"/>
      <c r="P87" s="63"/>
    </row>
    <row r="88" spans="1:16" s="62" customFormat="1" ht="19.5" customHeight="1" hidden="1">
      <c r="A88" s="80" t="s">
        <v>47</v>
      </c>
      <c r="B88" s="75">
        <v>43516</v>
      </c>
      <c r="C88" s="75">
        <v>12270</v>
      </c>
      <c r="D88" s="75">
        <v>1375</v>
      </c>
      <c r="E88" s="78">
        <f t="shared" si="13"/>
        <v>57161</v>
      </c>
      <c r="F88" s="75">
        <v>40745</v>
      </c>
      <c r="G88" s="75">
        <v>10650</v>
      </c>
      <c r="H88" s="75">
        <v>1236</v>
      </c>
      <c r="I88" s="78">
        <f t="shared" si="15"/>
        <v>52631</v>
      </c>
      <c r="J88" s="79">
        <f>E88+I88</f>
        <v>109792</v>
      </c>
      <c r="M88" s="63"/>
      <c r="N88" s="63"/>
      <c r="O88" s="63"/>
      <c r="P88" s="63"/>
    </row>
    <row r="89" spans="1:16" s="62" customFormat="1" ht="19.5" customHeight="1" hidden="1">
      <c r="A89" s="80" t="s">
        <v>48</v>
      </c>
      <c r="B89" s="75">
        <v>44682</v>
      </c>
      <c r="C89" s="75">
        <v>15484</v>
      </c>
      <c r="D89" s="75">
        <v>1745</v>
      </c>
      <c r="E89" s="78">
        <f>SUM(B89:D89)</f>
        <v>61911</v>
      </c>
      <c r="F89" s="75">
        <v>46719</v>
      </c>
      <c r="G89" s="75">
        <v>18340</v>
      </c>
      <c r="H89" s="75">
        <v>1748</v>
      </c>
      <c r="I89" s="78">
        <f t="shared" si="15"/>
        <v>66807</v>
      </c>
      <c r="J89" s="79">
        <f>E89+I89</f>
        <v>128718</v>
      </c>
      <c r="M89" s="63"/>
      <c r="N89" s="63"/>
      <c r="O89" s="63"/>
      <c r="P89" s="63"/>
    </row>
    <row r="90" spans="1:16" s="62" customFormat="1" ht="19.5" customHeight="1" hidden="1">
      <c r="A90" s="80" t="s">
        <v>49</v>
      </c>
      <c r="B90" s="75">
        <v>43528</v>
      </c>
      <c r="C90" s="75">
        <v>17527</v>
      </c>
      <c r="D90" s="75">
        <v>2352</v>
      </c>
      <c r="E90" s="78">
        <f>SUM(B90:D90)</f>
        <v>63407</v>
      </c>
      <c r="F90" s="75">
        <v>41558</v>
      </c>
      <c r="G90" s="75">
        <v>19314</v>
      </c>
      <c r="H90" s="75">
        <v>2303</v>
      </c>
      <c r="I90" s="78">
        <f t="shared" si="15"/>
        <v>63175</v>
      </c>
      <c r="J90" s="79">
        <f>E90+I90</f>
        <v>126582</v>
      </c>
      <c r="M90" s="63"/>
      <c r="N90" s="63"/>
      <c r="O90" s="63"/>
      <c r="P90" s="63"/>
    </row>
    <row r="91" spans="1:16" s="62" customFormat="1" ht="19.5" customHeight="1" hidden="1">
      <c r="A91" s="80" t="s">
        <v>50</v>
      </c>
      <c r="B91" s="75">
        <v>39295</v>
      </c>
      <c r="C91" s="75">
        <v>11694</v>
      </c>
      <c r="D91" s="75">
        <v>1906</v>
      </c>
      <c r="E91" s="78">
        <f>SUM(B91:D91)</f>
        <v>52895</v>
      </c>
      <c r="F91" s="75">
        <v>37735</v>
      </c>
      <c r="G91" s="75">
        <v>14429</v>
      </c>
      <c r="H91" s="75">
        <v>1786</v>
      </c>
      <c r="I91" s="78">
        <f t="shared" si="15"/>
        <v>53950</v>
      </c>
      <c r="J91" s="79">
        <f>E91+I91</f>
        <v>106845</v>
      </c>
      <c r="M91" s="63"/>
      <c r="N91" s="63"/>
      <c r="O91" s="63"/>
      <c r="P91" s="63"/>
    </row>
    <row r="92" spans="1:16" s="74" customFormat="1" ht="21.75" customHeight="1">
      <c r="A92" s="57" t="s">
        <v>37</v>
      </c>
      <c r="B92" s="58">
        <f>SUM(B93:B104)</f>
        <v>382044</v>
      </c>
      <c r="C92" s="58">
        <f aca="true" t="shared" si="16" ref="C92:J92">SUM(C93:C104)</f>
        <v>155118</v>
      </c>
      <c r="D92" s="58">
        <f t="shared" si="16"/>
        <v>13786</v>
      </c>
      <c r="E92" s="58">
        <f t="shared" si="16"/>
        <v>550948</v>
      </c>
      <c r="F92" s="58">
        <f t="shared" si="16"/>
        <v>373223</v>
      </c>
      <c r="G92" s="58">
        <f t="shared" si="16"/>
        <v>168217</v>
      </c>
      <c r="H92" s="58">
        <f t="shared" si="16"/>
        <v>13690</v>
      </c>
      <c r="I92" s="58">
        <f t="shared" si="16"/>
        <v>555130</v>
      </c>
      <c r="J92" s="59">
        <f t="shared" si="16"/>
        <v>1106078</v>
      </c>
      <c r="M92" s="60"/>
      <c r="N92" s="60"/>
      <c r="O92" s="60"/>
      <c r="P92" s="60"/>
    </row>
    <row r="93" spans="1:16" s="76" customFormat="1" ht="19.5" customHeight="1">
      <c r="A93" s="80" t="s">
        <v>39</v>
      </c>
      <c r="B93" s="75">
        <v>40212</v>
      </c>
      <c r="C93" s="75">
        <v>10611</v>
      </c>
      <c r="D93" s="75">
        <v>1056</v>
      </c>
      <c r="E93" s="75">
        <f aca="true" t="shared" si="17" ref="E93:E105">SUM(B93:D93)</f>
        <v>51879</v>
      </c>
      <c r="F93" s="75">
        <v>33614</v>
      </c>
      <c r="G93" s="75">
        <v>11934</v>
      </c>
      <c r="H93" s="75">
        <v>1024</v>
      </c>
      <c r="I93" s="75">
        <f>SUM(F93:H93)</f>
        <v>46572</v>
      </c>
      <c r="J93" s="75">
        <f aca="true" t="shared" si="18" ref="J93:J104">E93+I93</f>
        <v>98451</v>
      </c>
      <c r="M93" s="77"/>
      <c r="N93" s="77"/>
      <c r="O93" s="77"/>
      <c r="P93" s="77"/>
    </row>
    <row r="94" spans="1:16" s="76" customFormat="1" ht="19.5" customHeight="1">
      <c r="A94" s="80" t="s">
        <v>40</v>
      </c>
      <c r="B94" s="75">
        <v>32377</v>
      </c>
      <c r="C94" s="75">
        <v>12709</v>
      </c>
      <c r="D94" s="75">
        <v>1152</v>
      </c>
      <c r="E94" s="75">
        <f t="shared" si="17"/>
        <v>46238</v>
      </c>
      <c r="F94" s="75">
        <v>42094</v>
      </c>
      <c r="G94" s="75">
        <v>14944</v>
      </c>
      <c r="H94" s="75">
        <v>1231</v>
      </c>
      <c r="I94" s="75">
        <f>SUM(F94:H94)</f>
        <v>58269</v>
      </c>
      <c r="J94" s="75">
        <f t="shared" si="18"/>
        <v>104507</v>
      </c>
      <c r="M94" s="77"/>
      <c r="N94" s="77"/>
      <c r="O94" s="77"/>
      <c r="P94" s="77"/>
    </row>
    <row r="95" spans="1:16" s="62" customFormat="1" ht="19.5" customHeight="1">
      <c r="A95" s="80" t="s">
        <v>41</v>
      </c>
      <c r="B95" s="75">
        <v>41433</v>
      </c>
      <c r="C95" s="75">
        <v>16878</v>
      </c>
      <c r="D95" s="75">
        <v>1852</v>
      </c>
      <c r="E95" s="75">
        <f t="shared" si="17"/>
        <v>60163</v>
      </c>
      <c r="F95" s="75">
        <v>37512</v>
      </c>
      <c r="G95" s="75">
        <v>15670</v>
      </c>
      <c r="H95" s="78">
        <v>1808</v>
      </c>
      <c r="I95" s="78">
        <f>SUM(F95:H95)</f>
        <v>54990</v>
      </c>
      <c r="J95" s="79">
        <f t="shared" si="18"/>
        <v>115153</v>
      </c>
      <c r="M95" s="63"/>
      <c r="N95" s="63"/>
      <c r="O95" s="63"/>
      <c r="P95" s="63"/>
    </row>
    <row r="96" spans="1:16" s="62" customFormat="1" ht="18" customHeight="1">
      <c r="A96" s="80" t="s">
        <v>42</v>
      </c>
      <c r="B96" s="75">
        <v>39909</v>
      </c>
      <c r="C96" s="75">
        <v>24428</v>
      </c>
      <c r="D96" s="75">
        <v>2224</v>
      </c>
      <c r="E96" s="75">
        <f t="shared" si="17"/>
        <v>66561</v>
      </c>
      <c r="F96" s="78">
        <v>40153</v>
      </c>
      <c r="G96" s="75">
        <v>25104</v>
      </c>
      <c r="H96" s="75">
        <v>2196</v>
      </c>
      <c r="I96" s="78">
        <f>SUM(F96:H96)</f>
        <v>67453</v>
      </c>
      <c r="J96" s="79">
        <f>E96+I96</f>
        <v>134014</v>
      </c>
      <c r="M96" s="63"/>
      <c r="N96" s="63"/>
      <c r="O96" s="63"/>
      <c r="P96" s="63"/>
    </row>
    <row r="97" spans="1:16" s="62" customFormat="1" ht="19.5" customHeight="1">
      <c r="A97" s="80" t="s">
        <v>43</v>
      </c>
      <c r="B97" s="75">
        <v>41658</v>
      </c>
      <c r="C97" s="75">
        <v>21518</v>
      </c>
      <c r="D97" s="75">
        <v>1888</v>
      </c>
      <c r="E97" s="75">
        <f t="shared" si="17"/>
        <v>65064</v>
      </c>
      <c r="F97" s="75">
        <v>39894</v>
      </c>
      <c r="G97" s="75">
        <v>24167</v>
      </c>
      <c r="H97" s="75">
        <v>1885</v>
      </c>
      <c r="I97" s="78">
        <f aca="true" t="shared" si="19" ref="I97:I104">SUM(F97:H97)</f>
        <v>65946</v>
      </c>
      <c r="J97" s="79">
        <f t="shared" si="18"/>
        <v>131010</v>
      </c>
      <c r="M97" s="63"/>
      <c r="N97" s="63"/>
      <c r="O97" s="63"/>
      <c r="P97" s="63"/>
    </row>
    <row r="98" spans="1:16" s="62" customFormat="1" ht="19.5" customHeight="1">
      <c r="A98" s="80" t="s">
        <v>44</v>
      </c>
      <c r="B98" s="75">
        <v>46719</v>
      </c>
      <c r="C98" s="75">
        <v>15471</v>
      </c>
      <c r="D98" s="75">
        <v>1595</v>
      </c>
      <c r="E98" s="78">
        <f t="shared" si="17"/>
        <v>63785</v>
      </c>
      <c r="F98" s="75">
        <v>47370</v>
      </c>
      <c r="G98" s="75">
        <v>20606</v>
      </c>
      <c r="H98" s="75">
        <v>1658</v>
      </c>
      <c r="I98" s="78">
        <f t="shared" si="19"/>
        <v>69634</v>
      </c>
      <c r="J98" s="79">
        <f t="shared" si="18"/>
        <v>133419</v>
      </c>
      <c r="M98" s="63"/>
      <c r="N98" s="63"/>
      <c r="O98" s="63"/>
      <c r="P98" s="63"/>
    </row>
    <row r="99" spans="1:16" s="62" customFormat="1" ht="19.5" customHeight="1">
      <c r="A99" s="80" t="s">
        <v>45</v>
      </c>
      <c r="B99" s="75">
        <v>48243</v>
      </c>
      <c r="C99" s="75">
        <v>18781</v>
      </c>
      <c r="D99" s="75">
        <v>1288</v>
      </c>
      <c r="E99" s="78">
        <f t="shared" si="17"/>
        <v>68312</v>
      </c>
      <c r="F99" s="75">
        <v>48227</v>
      </c>
      <c r="G99" s="75">
        <v>20413</v>
      </c>
      <c r="H99" s="75">
        <v>1231</v>
      </c>
      <c r="I99" s="78">
        <f t="shared" si="19"/>
        <v>69871</v>
      </c>
      <c r="J99" s="79">
        <f t="shared" si="18"/>
        <v>138183</v>
      </c>
      <c r="M99" s="63"/>
      <c r="N99" s="63"/>
      <c r="O99" s="63"/>
      <c r="P99" s="63"/>
    </row>
    <row r="100" spans="1:16" s="62" customFormat="1" ht="19.5" customHeight="1">
      <c r="A100" s="80" t="s">
        <v>46</v>
      </c>
      <c r="B100" s="75">
        <v>46646</v>
      </c>
      <c r="C100" s="75">
        <v>17471</v>
      </c>
      <c r="D100" s="75">
        <v>1174</v>
      </c>
      <c r="E100" s="78">
        <f t="shared" si="17"/>
        <v>65291</v>
      </c>
      <c r="F100" s="75">
        <v>43721</v>
      </c>
      <c r="G100" s="75">
        <v>20115</v>
      </c>
      <c r="H100" s="75">
        <v>1176</v>
      </c>
      <c r="I100" s="78">
        <f t="shared" si="19"/>
        <v>65012</v>
      </c>
      <c r="J100" s="79">
        <f t="shared" si="18"/>
        <v>130303</v>
      </c>
      <c r="M100" s="63"/>
      <c r="N100" s="63"/>
      <c r="O100" s="63"/>
      <c r="P100" s="63"/>
    </row>
    <row r="101" spans="1:16" s="62" customFormat="1" ht="19.5" customHeight="1">
      <c r="A101" s="80" t="s">
        <v>47</v>
      </c>
      <c r="B101" s="79">
        <v>44847</v>
      </c>
      <c r="C101" s="79">
        <v>17251</v>
      </c>
      <c r="D101" s="79">
        <v>1557</v>
      </c>
      <c r="E101" s="78">
        <f>SUM(B101:D101)</f>
        <v>63655</v>
      </c>
      <c r="F101" s="79">
        <v>40638</v>
      </c>
      <c r="G101" s="79">
        <v>15264</v>
      </c>
      <c r="H101" s="79">
        <v>1481</v>
      </c>
      <c r="I101" s="78">
        <f>SUM(F101:H101)</f>
        <v>57383</v>
      </c>
      <c r="J101" s="79">
        <f>I101+E101</f>
        <v>121038</v>
      </c>
      <c r="M101" s="63"/>
      <c r="N101" s="63"/>
      <c r="O101" s="63"/>
      <c r="P101" s="63"/>
    </row>
    <row r="102" spans="1:16" s="62" customFormat="1" ht="19.5" customHeight="1" hidden="1">
      <c r="A102" s="80" t="s">
        <v>48</v>
      </c>
      <c r="B102" s="75"/>
      <c r="C102" s="75"/>
      <c r="D102" s="75"/>
      <c r="E102" s="78">
        <f t="shared" si="17"/>
        <v>0</v>
      </c>
      <c r="F102" s="75"/>
      <c r="G102" s="75"/>
      <c r="H102" s="75"/>
      <c r="I102" s="78">
        <f t="shared" si="19"/>
        <v>0</v>
      </c>
      <c r="J102" s="79">
        <f t="shared" si="18"/>
        <v>0</v>
      </c>
      <c r="M102" s="63"/>
      <c r="N102" s="63"/>
      <c r="O102" s="63"/>
      <c r="P102" s="63"/>
    </row>
    <row r="103" spans="1:16" s="62" customFormat="1" ht="19.5" customHeight="1" hidden="1">
      <c r="A103" s="80" t="s">
        <v>49</v>
      </c>
      <c r="B103" s="75"/>
      <c r="C103" s="75"/>
      <c r="D103" s="75"/>
      <c r="E103" s="78">
        <f t="shared" si="17"/>
        <v>0</v>
      </c>
      <c r="F103" s="75"/>
      <c r="G103" s="75"/>
      <c r="H103" s="75"/>
      <c r="I103" s="78">
        <f t="shared" si="19"/>
        <v>0</v>
      </c>
      <c r="J103" s="79">
        <f t="shared" si="18"/>
        <v>0</v>
      </c>
      <c r="M103" s="63"/>
      <c r="N103" s="63"/>
      <c r="O103" s="63"/>
      <c r="P103" s="63"/>
    </row>
    <row r="104" spans="1:16" s="62" customFormat="1" ht="19.5" customHeight="1" hidden="1">
      <c r="A104" s="80" t="s">
        <v>50</v>
      </c>
      <c r="B104" s="75"/>
      <c r="C104" s="75"/>
      <c r="D104" s="75"/>
      <c r="E104" s="78">
        <f t="shared" si="17"/>
        <v>0</v>
      </c>
      <c r="F104" s="75"/>
      <c r="G104" s="75"/>
      <c r="H104" s="75"/>
      <c r="I104" s="78">
        <f t="shared" si="19"/>
        <v>0</v>
      </c>
      <c r="J104" s="79">
        <f t="shared" si="18"/>
        <v>0</v>
      </c>
      <c r="M104" s="63"/>
      <c r="N104" s="63"/>
      <c r="O104" s="63"/>
      <c r="P104" s="63"/>
    </row>
    <row r="105" spans="1:16" s="61" customFormat="1" ht="29.25" customHeight="1">
      <c r="A105" s="12" t="s">
        <v>35</v>
      </c>
      <c r="B105" s="13">
        <f>SUM(B7:B14,B27,B40,B53,B66,B79,B92)</f>
        <v>4541025</v>
      </c>
      <c r="C105" s="13">
        <f>SUM(C7:C14,C27,C40,C53,C66,C79,C92)</f>
        <v>1104046</v>
      </c>
      <c r="D105" s="13">
        <f>SUM(D7:D14,D27,D40,D53,D66,D79,D92)</f>
        <v>85837</v>
      </c>
      <c r="E105" s="13">
        <f t="shared" si="17"/>
        <v>5730908</v>
      </c>
      <c r="F105" s="13">
        <f>SUM(F7:F14,F27,F40,F53,F66,F79,F92)</f>
        <v>4545769</v>
      </c>
      <c r="G105" s="13">
        <f>SUM(G7:G14,G27,G40,G53,G66,G79,G92)</f>
        <v>1180251</v>
      </c>
      <c r="H105" s="13">
        <f>SUM(H7:H14,H27,H40,H53,H66,H79,H92)</f>
        <v>85568</v>
      </c>
      <c r="I105" s="13">
        <f>SUM(F105:H105)</f>
        <v>5811588</v>
      </c>
      <c r="J105" s="13">
        <f>I105+E105</f>
        <v>11542496</v>
      </c>
      <c r="M105" s="15"/>
      <c r="N105" s="15"/>
      <c r="O105" s="15"/>
      <c r="P105" s="15"/>
    </row>
    <row r="106" spans="2:9" ht="24" customHeight="1">
      <c r="B106" s="2"/>
      <c r="C106" s="2"/>
      <c r="D106" s="2"/>
      <c r="E106" s="2"/>
      <c r="I106" s="2"/>
    </row>
    <row r="107" spans="13:16" ht="14.25">
      <c r="M107" s="3"/>
      <c r="N107" s="3"/>
      <c r="O107" s="3"/>
      <c r="P107" s="3"/>
    </row>
    <row r="108" spans="13:16" ht="14.25">
      <c r="M108" s="3"/>
      <c r="N108" s="3"/>
      <c r="O108" s="3"/>
      <c r="P108" s="3"/>
    </row>
    <row r="109" spans="13:16" ht="14.25">
      <c r="M109" s="3"/>
      <c r="N109" s="3"/>
      <c r="O109" s="3"/>
      <c r="P109" s="3"/>
    </row>
    <row r="110" spans="13:16" ht="14.25">
      <c r="M110" s="3"/>
      <c r="N110" s="3"/>
      <c r="O110" s="3"/>
      <c r="P110" s="3"/>
    </row>
    <row r="111" spans="13:16" ht="14.25">
      <c r="M111" s="3"/>
      <c r="N111" s="3"/>
      <c r="O111" s="3"/>
      <c r="P111" s="3"/>
    </row>
    <row r="112" spans="13:16" ht="14.25">
      <c r="M112" s="3"/>
      <c r="N112" s="3"/>
      <c r="O112" s="3"/>
      <c r="P112" s="3"/>
    </row>
    <row r="113" spans="13:16" ht="14.25">
      <c r="M113" s="3"/>
      <c r="N113" s="3"/>
      <c r="O113" s="3"/>
      <c r="P113" s="3"/>
    </row>
    <row r="114" spans="13:16" ht="14.25">
      <c r="M114" s="3"/>
      <c r="N114" s="3"/>
      <c r="O114" s="3"/>
      <c r="P114" s="3"/>
    </row>
    <row r="115" spans="13:16" ht="14.25">
      <c r="M115" s="3"/>
      <c r="N115" s="3"/>
      <c r="O115" s="3"/>
      <c r="P115" s="3"/>
    </row>
    <row r="116" spans="13:16" ht="14.25">
      <c r="M116" s="3"/>
      <c r="N116" s="3"/>
      <c r="O116" s="3"/>
      <c r="P116" s="3"/>
    </row>
    <row r="117" spans="13:16" ht="14.25">
      <c r="M117" s="3"/>
      <c r="N117" s="3"/>
      <c r="O117" s="3"/>
      <c r="P117" s="3"/>
    </row>
    <row r="118" spans="13:16" ht="14.25">
      <c r="M118" s="3"/>
      <c r="N118" s="3"/>
      <c r="O118" s="3"/>
      <c r="P118" s="3"/>
    </row>
    <row r="119" spans="13:16" ht="14.25">
      <c r="M119" s="3"/>
      <c r="N119" s="3"/>
      <c r="O119" s="3"/>
      <c r="P119" s="3"/>
    </row>
    <row r="120" spans="13:16" ht="14.25">
      <c r="M120" s="3"/>
      <c r="N120" s="3"/>
      <c r="O120" s="3"/>
      <c r="P120" s="3"/>
    </row>
    <row r="121" spans="13:16" ht="14.25">
      <c r="M121" s="3"/>
      <c r="N121" s="3"/>
      <c r="O121" s="3"/>
      <c r="P121" s="3"/>
    </row>
    <row r="122" spans="13:16" ht="14.25">
      <c r="M122" s="3"/>
      <c r="N122" s="3"/>
      <c r="O122" s="3"/>
      <c r="P122" s="3"/>
    </row>
    <row r="123" spans="13:16" ht="14.25">
      <c r="M123" s="3"/>
      <c r="N123" s="3"/>
      <c r="O123" s="3"/>
      <c r="P123" s="3"/>
    </row>
    <row r="124" spans="13:16" ht="14.25">
      <c r="M124" s="3"/>
      <c r="N124" s="3"/>
      <c r="O124" s="3"/>
      <c r="P124" s="3"/>
    </row>
    <row r="125" spans="13:16" ht="14.25">
      <c r="M125" s="3"/>
      <c r="N125" s="3"/>
      <c r="O125" s="3"/>
      <c r="P125" s="3"/>
    </row>
    <row r="126" spans="13:16" ht="14.25">
      <c r="M126" s="3"/>
      <c r="N126" s="3"/>
      <c r="O126" s="3"/>
      <c r="P126" s="3"/>
    </row>
    <row r="127" spans="13:16" ht="14.25">
      <c r="M127" s="3"/>
      <c r="N127" s="3"/>
      <c r="O127" s="3"/>
      <c r="P127" s="3"/>
    </row>
    <row r="128" spans="13:16" ht="14.25">
      <c r="M128" s="3"/>
      <c r="N128" s="3"/>
      <c r="O128" s="3"/>
      <c r="P128" s="3"/>
    </row>
    <row r="129" spans="13:16" ht="14.25">
      <c r="M129" s="3"/>
      <c r="N129" s="3"/>
      <c r="O129" s="3"/>
      <c r="P129" s="3"/>
    </row>
    <row r="130" spans="13:16" ht="14.25">
      <c r="M130" s="3"/>
      <c r="N130" s="3"/>
      <c r="O130" s="3"/>
      <c r="P130" s="3"/>
    </row>
    <row r="131" spans="13:16" ht="14.25">
      <c r="M131" s="3"/>
      <c r="N131" s="3"/>
      <c r="O131" s="3"/>
      <c r="P131" s="3"/>
    </row>
    <row r="132" spans="13:16" ht="14.25">
      <c r="M132" s="3"/>
      <c r="N132" s="3"/>
      <c r="O132" s="3"/>
      <c r="P132" s="3"/>
    </row>
    <row r="133" spans="13:16" ht="14.25">
      <c r="M133" s="3"/>
      <c r="N133" s="3"/>
      <c r="O133" s="3"/>
      <c r="P133" s="3"/>
    </row>
    <row r="134" spans="13:16" ht="14.25">
      <c r="M134" s="3"/>
      <c r="N134" s="3"/>
      <c r="O134" s="3"/>
      <c r="P134" s="3"/>
    </row>
    <row r="135" spans="13:16" ht="14.25">
      <c r="M135" s="3"/>
      <c r="N135" s="3"/>
      <c r="O135" s="3"/>
      <c r="P135" s="3"/>
    </row>
    <row r="136" spans="13:16" ht="14.25">
      <c r="M136" s="3"/>
      <c r="N136" s="3"/>
      <c r="O136" s="3"/>
      <c r="P136" s="3"/>
    </row>
    <row r="137" spans="13:16" ht="14.25">
      <c r="M137" s="3"/>
      <c r="N137" s="3"/>
      <c r="O137" s="3"/>
      <c r="P137" s="3"/>
    </row>
    <row r="138" spans="13:16" ht="14.25">
      <c r="M138" s="3"/>
      <c r="N138" s="3"/>
      <c r="O138" s="3"/>
      <c r="P138" s="3"/>
    </row>
    <row r="139" spans="13:16" ht="14.25">
      <c r="M139" s="3"/>
      <c r="N139" s="3"/>
      <c r="O139" s="3"/>
      <c r="P139" s="3"/>
    </row>
    <row r="140" spans="13:16" ht="14.25">
      <c r="M140" s="3"/>
      <c r="N140" s="3"/>
      <c r="O140" s="3"/>
      <c r="P140" s="3"/>
    </row>
    <row r="141" spans="13:16" ht="14.25">
      <c r="M141" s="3"/>
      <c r="N141" s="3"/>
      <c r="O141" s="3"/>
      <c r="P141" s="3"/>
    </row>
    <row r="142" spans="13:16" ht="14.25">
      <c r="M142" s="3"/>
      <c r="N142" s="3"/>
      <c r="O142" s="3"/>
      <c r="P142" s="3"/>
    </row>
    <row r="143" spans="13:16" ht="14.25">
      <c r="M143" s="3"/>
      <c r="N143" s="3"/>
      <c r="O143" s="3"/>
      <c r="P143" s="3"/>
    </row>
    <row r="144" spans="13:16" ht="14.25">
      <c r="M144" s="3"/>
      <c r="N144" s="3"/>
      <c r="O144" s="3"/>
      <c r="P144" s="3"/>
    </row>
    <row r="145" spans="13:16" ht="14.25">
      <c r="M145" s="3"/>
      <c r="N145" s="3"/>
      <c r="O145" s="3"/>
      <c r="P145" s="3"/>
    </row>
    <row r="146" spans="13:16" ht="14.25">
      <c r="M146" s="3"/>
      <c r="N146" s="3"/>
      <c r="O146" s="3"/>
      <c r="P146" s="3"/>
    </row>
    <row r="147" spans="13:16" ht="14.25">
      <c r="M147" s="3"/>
      <c r="N147" s="3"/>
      <c r="O147" s="3"/>
      <c r="P147" s="3"/>
    </row>
    <row r="148" spans="13:16" ht="14.25">
      <c r="M148" s="3"/>
      <c r="N148" s="3"/>
      <c r="O148" s="3"/>
      <c r="P148" s="3"/>
    </row>
    <row r="149" spans="13:16" ht="14.25">
      <c r="M149" s="3"/>
      <c r="N149" s="3"/>
      <c r="O149" s="3"/>
      <c r="P149" s="3"/>
    </row>
    <row r="150" spans="13:16" ht="14.25">
      <c r="M150" s="3"/>
      <c r="N150" s="3"/>
      <c r="O150" s="3"/>
      <c r="P150" s="3"/>
    </row>
    <row r="151" spans="13:16" ht="14.25">
      <c r="M151" s="3"/>
      <c r="N151" s="3"/>
      <c r="O151" s="3"/>
      <c r="P151" s="3"/>
    </row>
    <row r="152" spans="13:16" ht="14.25">
      <c r="M152" s="3"/>
      <c r="N152" s="3"/>
      <c r="O152" s="3"/>
      <c r="P152" s="3"/>
    </row>
    <row r="153" spans="13:16" ht="14.25">
      <c r="M153" s="3"/>
      <c r="N153" s="3"/>
      <c r="O153" s="3"/>
      <c r="P153" s="3"/>
    </row>
    <row r="154" spans="13:16" ht="14.25">
      <c r="M154" s="3"/>
      <c r="N154" s="3"/>
      <c r="O154" s="3"/>
      <c r="P154" s="3"/>
    </row>
    <row r="155" spans="13:16" ht="14.25">
      <c r="M155" s="3"/>
      <c r="N155" s="3"/>
      <c r="O155" s="3"/>
      <c r="P155" s="3"/>
    </row>
    <row r="156" spans="13:16" ht="14.25">
      <c r="M156" s="3"/>
      <c r="N156" s="3"/>
      <c r="O156" s="3"/>
      <c r="P156" s="3"/>
    </row>
    <row r="157" spans="13:16" ht="14.25">
      <c r="M157" s="3"/>
      <c r="N157" s="3"/>
      <c r="O157" s="3"/>
      <c r="P157" s="3"/>
    </row>
    <row r="158" spans="13:16" ht="14.25">
      <c r="M158" s="3"/>
      <c r="N158" s="3"/>
      <c r="O158" s="3"/>
      <c r="P158" s="3"/>
    </row>
    <row r="159" spans="13:16" ht="14.25">
      <c r="M159" s="3"/>
      <c r="N159" s="3"/>
      <c r="O159" s="3"/>
      <c r="P159" s="3"/>
    </row>
    <row r="160" spans="13:16" ht="14.25">
      <c r="M160" s="3"/>
      <c r="N160" s="3"/>
      <c r="O160" s="3"/>
      <c r="P160" s="3"/>
    </row>
    <row r="161" spans="13:16" ht="14.25">
      <c r="M161" s="3"/>
      <c r="N161" s="3"/>
      <c r="O161" s="3"/>
      <c r="P161" s="3"/>
    </row>
    <row r="162" spans="13:16" ht="14.25">
      <c r="M162" s="3"/>
      <c r="N162" s="3"/>
      <c r="O162" s="3"/>
      <c r="P162" s="3"/>
    </row>
    <row r="163" spans="13:16" ht="14.25">
      <c r="M163" s="3"/>
      <c r="N163" s="3"/>
      <c r="O163" s="3"/>
      <c r="P163" s="3"/>
    </row>
    <row r="164" spans="13:16" ht="14.25">
      <c r="M164" s="3"/>
      <c r="N164" s="3"/>
      <c r="O164" s="3"/>
      <c r="P164" s="3"/>
    </row>
    <row r="165" spans="13:16" ht="14.25">
      <c r="M165" s="3"/>
      <c r="N165" s="3"/>
      <c r="O165" s="3"/>
      <c r="P165" s="3"/>
    </row>
    <row r="166" spans="13:16" ht="14.25">
      <c r="M166" s="3"/>
      <c r="N166" s="3"/>
      <c r="O166" s="3"/>
      <c r="P166" s="3"/>
    </row>
    <row r="167" spans="13:16" ht="14.25">
      <c r="M167" s="3"/>
      <c r="N167" s="3"/>
      <c r="O167" s="3"/>
      <c r="P167" s="3"/>
    </row>
    <row r="168" spans="13:16" ht="14.25">
      <c r="M168" s="3"/>
      <c r="N168" s="3"/>
      <c r="O168" s="3"/>
      <c r="P168" s="3"/>
    </row>
    <row r="169" spans="13:16" ht="14.25">
      <c r="M169" s="3"/>
      <c r="N169" s="3"/>
      <c r="O169" s="3"/>
      <c r="P169" s="3"/>
    </row>
    <row r="170" spans="13:16" ht="14.25">
      <c r="M170" s="3"/>
      <c r="N170" s="3"/>
      <c r="O170" s="3"/>
      <c r="P170" s="3"/>
    </row>
    <row r="171" spans="13:16" ht="14.25">
      <c r="M171" s="3"/>
      <c r="N171" s="3"/>
      <c r="O171" s="3"/>
      <c r="P171" s="3"/>
    </row>
    <row r="172" spans="13:16" ht="14.25">
      <c r="M172" s="3"/>
      <c r="N172" s="3"/>
      <c r="O172" s="3"/>
      <c r="P172" s="3"/>
    </row>
    <row r="173" spans="13:16" ht="14.25">
      <c r="M173" s="3"/>
      <c r="N173" s="3"/>
      <c r="O173" s="3"/>
      <c r="P173" s="3"/>
    </row>
    <row r="174" spans="13:16" ht="14.25">
      <c r="M174" s="3"/>
      <c r="N174" s="3"/>
      <c r="O174" s="3"/>
      <c r="P174" s="3"/>
    </row>
    <row r="175" spans="13:16" ht="14.25">
      <c r="M175" s="3"/>
      <c r="N175" s="3"/>
      <c r="O175" s="3"/>
      <c r="P175" s="3"/>
    </row>
    <row r="176" spans="13:16" ht="14.25">
      <c r="M176" s="3"/>
      <c r="N176" s="3"/>
      <c r="O176" s="3"/>
      <c r="P176" s="3"/>
    </row>
    <row r="177" spans="13:16" ht="14.25">
      <c r="M177" s="3"/>
      <c r="N177" s="3"/>
      <c r="O177" s="3"/>
      <c r="P177" s="3"/>
    </row>
    <row r="178" spans="13:16" ht="14.25">
      <c r="M178" s="3"/>
      <c r="N178" s="3"/>
      <c r="O178" s="3"/>
      <c r="P178" s="3"/>
    </row>
    <row r="179" spans="13:16" ht="14.25">
      <c r="M179" s="3"/>
      <c r="N179" s="3"/>
      <c r="O179" s="3"/>
      <c r="P179" s="3"/>
    </row>
    <row r="180" spans="13:16" ht="14.25">
      <c r="M180" s="3"/>
      <c r="N180" s="3"/>
      <c r="O180" s="3"/>
      <c r="P180" s="3"/>
    </row>
    <row r="181" spans="13:16" ht="14.25">
      <c r="M181" s="3"/>
      <c r="N181" s="3"/>
      <c r="O181" s="3"/>
      <c r="P181" s="3"/>
    </row>
    <row r="182" spans="13:16" ht="14.25">
      <c r="M182" s="3"/>
      <c r="N182" s="3"/>
      <c r="O182" s="3"/>
      <c r="P182" s="3"/>
    </row>
    <row r="183" spans="13:16" ht="14.25">
      <c r="M183" s="3"/>
      <c r="N183" s="3"/>
      <c r="O183" s="3"/>
      <c r="P183" s="3"/>
    </row>
    <row r="184" spans="13:16" ht="14.25">
      <c r="M184" s="3"/>
      <c r="N184" s="3"/>
      <c r="O184" s="3"/>
      <c r="P184" s="3"/>
    </row>
    <row r="185" spans="13:16" ht="14.25">
      <c r="M185" s="3"/>
      <c r="N185" s="3"/>
      <c r="O185" s="3"/>
      <c r="P185" s="3"/>
    </row>
    <row r="186" spans="13:16" ht="14.25">
      <c r="M186" s="3"/>
      <c r="N186" s="3"/>
      <c r="O186" s="3"/>
      <c r="P186" s="3"/>
    </row>
    <row r="187" spans="13:16" ht="14.25">
      <c r="M187" s="3"/>
      <c r="N187" s="3"/>
      <c r="O187" s="3"/>
      <c r="P187" s="3"/>
    </row>
    <row r="188" spans="13:16" ht="14.25">
      <c r="M188" s="3"/>
      <c r="N188" s="3"/>
      <c r="O188" s="3"/>
      <c r="P188" s="3"/>
    </row>
    <row r="189" spans="13:16" ht="14.25">
      <c r="M189" s="3"/>
      <c r="N189" s="3"/>
      <c r="O189" s="3"/>
      <c r="P189" s="3"/>
    </row>
    <row r="190" spans="13:16" ht="14.25">
      <c r="M190" s="3"/>
      <c r="N190" s="3"/>
      <c r="O190" s="3"/>
      <c r="P190" s="3"/>
    </row>
    <row r="191" spans="13:16" ht="14.25">
      <c r="M191" s="3"/>
      <c r="N191" s="3"/>
      <c r="O191" s="3"/>
      <c r="P191" s="3"/>
    </row>
    <row r="192" spans="13:16" ht="14.25">
      <c r="M192" s="3"/>
      <c r="N192" s="3"/>
      <c r="O192" s="3"/>
      <c r="P192" s="3"/>
    </row>
    <row r="193" spans="13:16" ht="14.25">
      <c r="M193" s="3"/>
      <c r="N193" s="3"/>
      <c r="O193" s="3"/>
      <c r="P193" s="3"/>
    </row>
    <row r="194" spans="13:16" ht="14.25">
      <c r="M194" s="3"/>
      <c r="N194" s="3"/>
      <c r="O194" s="3"/>
      <c r="P194" s="3"/>
    </row>
    <row r="195" spans="13:16" ht="14.25">
      <c r="M195" s="3"/>
      <c r="N195" s="3"/>
      <c r="O195" s="3"/>
      <c r="P195" s="3"/>
    </row>
    <row r="196" spans="13:16" ht="14.25">
      <c r="M196" s="3"/>
      <c r="N196" s="3"/>
      <c r="O196" s="3"/>
      <c r="P196" s="3"/>
    </row>
    <row r="197" spans="13:16" ht="14.25">
      <c r="M197" s="3"/>
      <c r="N197" s="3"/>
      <c r="O197" s="3"/>
      <c r="P197" s="3"/>
    </row>
    <row r="198" spans="13:16" ht="14.25">
      <c r="M198" s="3"/>
      <c r="N198" s="3"/>
      <c r="O198" s="3"/>
      <c r="P198" s="3"/>
    </row>
    <row r="199" spans="13:16" ht="14.25">
      <c r="M199" s="3"/>
      <c r="N199" s="3"/>
      <c r="O199" s="3"/>
      <c r="P199" s="3"/>
    </row>
    <row r="200" spans="13:16" ht="14.25">
      <c r="M200" s="3"/>
      <c r="N200" s="3"/>
      <c r="O200" s="3"/>
      <c r="P200" s="3"/>
    </row>
    <row r="201" spans="13:16" ht="14.25">
      <c r="M201" s="3"/>
      <c r="N201" s="3"/>
      <c r="O201" s="3"/>
      <c r="P201" s="3"/>
    </row>
    <row r="202" spans="13:16" ht="14.25">
      <c r="M202" s="3"/>
      <c r="N202" s="3"/>
      <c r="O202" s="3"/>
      <c r="P202" s="3"/>
    </row>
    <row r="203" spans="13:16" ht="14.25">
      <c r="M203" s="3"/>
      <c r="N203" s="3"/>
      <c r="O203" s="3"/>
      <c r="P203" s="3"/>
    </row>
    <row r="204" spans="13:16" ht="14.25">
      <c r="M204" s="3"/>
      <c r="N204" s="3"/>
      <c r="O204" s="3"/>
      <c r="P204" s="3"/>
    </row>
    <row r="205" spans="13:16" ht="14.25">
      <c r="M205" s="3"/>
      <c r="N205" s="3"/>
      <c r="O205" s="3"/>
      <c r="P205" s="3"/>
    </row>
    <row r="206" spans="13:16" ht="14.25">
      <c r="M206" s="3"/>
      <c r="N206" s="3"/>
      <c r="O206" s="3"/>
      <c r="P206" s="3"/>
    </row>
    <row r="207" spans="13:16" ht="14.25">
      <c r="M207" s="3"/>
      <c r="N207" s="3"/>
      <c r="O207" s="3"/>
      <c r="P207" s="3"/>
    </row>
    <row r="208" spans="13:16" ht="14.25">
      <c r="M208" s="3"/>
      <c r="N208" s="3"/>
      <c r="O208" s="3"/>
      <c r="P208" s="3"/>
    </row>
    <row r="209" spans="13:16" ht="14.25">
      <c r="M209" s="3"/>
      <c r="N209" s="3"/>
      <c r="O209" s="3"/>
      <c r="P209" s="3"/>
    </row>
    <row r="210" spans="13:16" ht="14.25">
      <c r="M210" s="3"/>
      <c r="N210" s="3"/>
      <c r="O210" s="3"/>
      <c r="P210" s="3"/>
    </row>
    <row r="211" spans="13:16" ht="14.25">
      <c r="M211" s="3"/>
      <c r="N211" s="3"/>
      <c r="O211" s="3"/>
      <c r="P211" s="3"/>
    </row>
    <row r="212" spans="13:16" ht="14.25">
      <c r="M212" s="3"/>
      <c r="N212" s="3"/>
      <c r="O212" s="3"/>
      <c r="P212" s="3"/>
    </row>
    <row r="213" spans="13:16" ht="14.25">
      <c r="M213" s="3"/>
      <c r="N213" s="3"/>
      <c r="O213" s="3"/>
      <c r="P213" s="3"/>
    </row>
    <row r="214" spans="13:16" ht="14.25">
      <c r="M214" s="3"/>
      <c r="N214" s="3"/>
      <c r="O214" s="3"/>
      <c r="P214" s="3"/>
    </row>
    <row r="215" spans="13:16" ht="14.25">
      <c r="M215" s="3"/>
      <c r="N215" s="3"/>
      <c r="O215" s="3"/>
      <c r="P215" s="3"/>
    </row>
    <row r="216" spans="13:16" ht="14.25">
      <c r="M216" s="3"/>
      <c r="N216" s="3"/>
      <c r="O216" s="3"/>
      <c r="P216" s="3"/>
    </row>
    <row r="217" spans="13:16" ht="14.25">
      <c r="M217" s="3"/>
      <c r="N217" s="3"/>
      <c r="O217" s="3"/>
      <c r="P217" s="3"/>
    </row>
    <row r="218" spans="13:16" ht="14.25">
      <c r="M218" s="3"/>
      <c r="N218" s="3"/>
      <c r="O218" s="3"/>
      <c r="P218" s="3"/>
    </row>
    <row r="219" spans="13:16" ht="14.25">
      <c r="M219" s="3"/>
      <c r="N219" s="3"/>
      <c r="O219" s="3"/>
      <c r="P219" s="3"/>
    </row>
    <row r="220" spans="13:16" ht="14.25">
      <c r="M220" s="3"/>
      <c r="N220" s="3"/>
      <c r="O220" s="3"/>
      <c r="P220" s="3"/>
    </row>
    <row r="221" spans="13:16" ht="14.25">
      <c r="M221" s="3"/>
      <c r="N221" s="3"/>
      <c r="O221" s="3"/>
      <c r="P221" s="3"/>
    </row>
    <row r="222" spans="13:16" ht="14.25">
      <c r="M222" s="3"/>
      <c r="N222" s="3"/>
      <c r="O222" s="3"/>
      <c r="P222" s="3"/>
    </row>
    <row r="223" spans="13:16" ht="14.25">
      <c r="M223" s="3"/>
      <c r="N223" s="3"/>
      <c r="O223" s="3"/>
      <c r="P223" s="3"/>
    </row>
    <row r="224" spans="13:16" ht="14.25">
      <c r="M224" s="3"/>
      <c r="N224" s="3"/>
      <c r="O224" s="3"/>
      <c r="P224" s="3"/>
    </row>
    <row r="225" spans="13:16" ht="14.25">
      <c r="M225" s="3"/>
      <c r="N225" s="3"/>
      <c r="O225" s="3"/>
      <c r="P225" s="3"/>
    </row>
    <row r="226" spans="13:16" ht="14.25">
      <c r="M226" s="3"/>
      <c r="N226" s="3"/>
      <c r="O226" s="3"/>
      <c r="P226" s="3"/>
    </row>
    <row r="227" spans="13:16" ht="14.25">
      <c r="M227" s="3"/>
      <c r="N227" s="3"/>
      <c r="O227" s="3"/>
      <c r="P227" s="3"/>
    </row>
    <row r="228" spans="13:16" ht="14.25">
      <c r="M228" s="3"/>
      <c r="N228" s="3"/>
      <c r="O228" s="3"/>
      <c r="P228" s="3"/>
    </row>
    <row r="229" spans="13:16" ht="14.25">
      <c r="M229" s="3"/>
      <c r="N229" s="3"/>
      <c r="O229" s="3"/>
      <c r="P229" s="3"/>
    </row>
    <row r="230" spans="13:16" ht="14.25">
      <c r="M230" s="3"/>
      <c r="N230" s="3"/>
      <c r="O230" s="3"/>
      <c r="P230" s="3"/>
    </row>
    <row r="231" spans="13:16" ht="14.25">
      <c r="M231" s="3"/>
      <c r="N231" s="3"/>
      <c r="O231" s="3"/>
      <c r="P231" s="3"/>
    </row>
    <row r="232" spans="13:16" ht="14.25">
      <c r="M232" s="3"/>
      <c r="N232" s="3"/>
      <c r="O232" s="3"/>
      <c r="P232" s="3"/>
    </row>
    <row r="233" spans="13:16" ht="14.25">
      <c r="M233" s="3"/>
      <c r="N233" s="3"/>
      <c r="O233" s="3"/>
      <c r="P233" s="3"/>
    </row>
    <row r="234" spans="13:16" ht="14.25">
      <c r="M234" s="3"/>
      <c r="N234" s="3"/>
      <c r="O234" s="3"/>
      <c r="P234" s="3"/>
    </row>
    <row r="235" spans="13:16" ht="14.25">
      <c r="M235" s="3"/>
      <c r="N235" s="3"/>
      <c r="O235" s="3"/>
      <c r="P235" s="3"/>
    </row>
    <row r="236" spans="13:16" ht="14.25">
      <c r="M236" s="3"/>
      <c r="N236" s="3"/>
      <c r="O236" s="3"/>
      <c r="P236" s="3"/>
    </row>
    <row r="237" spans="13:16" ht="14.25">
      <c r="M237" s="3"/>
      <c r="N237" s="3"/>
      <c r="O237" s="3"/>
      <c r="P237" s="3"/>
    </row>
    <row r="238" spans="13:16" ht="14.25">
      <c r="M238" s="3"/>
      <c r="N238" s="3"/>
      <c r="O238" s="3"/>
      <c r="P238" s="3"/>
    </row>
    <row r="239" spans="13:16" ht="14.25">
      <c r="M239" s="3"/>
      <c r="N239" s="3"/>
      <c r="O239" s="3"/>
      <c r="P239" s="3"/>
    </row>
    <row r="240" spans="13:16" ht="14.25">
      <c r="M240" s="3"/>
      <c r="N240" s="3"/>
      <c r="O240" s="3"/>
      <c r="P240" s="3"/>
    </row>
    <row r="241" spans="13:16" ht="14.25">
      <c r="M241" s="3"/>
      <c r="N241" s="3"/>
      <c r="O241" s="3"/>
      <c r="P241" s="3"/>
    </row>
    <row r="242" spans="13:16" ht="14.25">
      <c r="M242" s="3"/>
      <c r="N242" s="3"/>
      <c r="O242" s="3"/>
      <c r="P242" s="3"/>
    </row>
    <row r="243" spans="13:16" ht="14.25">
      <c r="M243" s="3"/>
      <c r="N243" s="3"/>
      <c r="O243" s="3"/>
      <c r="P243" s="3"/>
    </row>
    <row r="244" spans="13:16" ht="14.25">
      <c r="M244" s="3"/>
      <c r="N244" s="3"/>
      <c r="O244" s="3"/>
      <c r="P244" s="3"/>
    </row>
  </sheetData>
  <mergeCells count="6">
    <mergeCell ref="M5:P5"/>
    <mergeCell ref="A1:J1"/>
    <mergeCell ref="A5:A6"/>
    <mergeCell ref="B5:E5"/>
    <mergeCell ref="F5:I5"/>
    <mergeCell ref="J5:J6"/>
  </mergeCells>
  <printOptions horizontalCentered="1"/>
  <pageMargins left="0.2755905511811024" right="0.2755905511811024" top="0.984251968503937" bottom="0.98425196850393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2014-04-30T08:03:21Z</cp:lastPrinted>
  <dcterms:created xsi:type="dcterms:W3CDTF">1997-01-14T01:50:29Z</dcterms:created>
  <dcterms:modified xsi:type="dcterms:W3CDTF">2014-10-27T06:16:01Z</dcterms:modified>
  <cp:category/>
  <cp:version/>
  <cp:contentType/>
  <cp:contentStatus/>
</cp:coreProperties>
</file>